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Juan Liviapoma\"/>
    </mc:Choice>
  </mc:AlternateContent>
  <bookViews>
    <workbookView xWindow="0" yWindow="0" windowWidth="20490" windowHeight="7020"/>
  </bookViews>
  <sheets>
    <sheet name="RX._Eco" sheetId="1" r:id="rId1"/>
  </sheets>
  <definedNames>
    <definedName name="_xlnm.Print_Area" localSheetId="0">'RX._Eco'!$B$1:$O$156</definedName>
    <definedName name="ATENCIONES_DE_EMERGENCIAS_AÑO_2007">#N/A</definedName>
    <definedName name="_xlnm.Print_Titles" localSheetId="0">'RX._Eco'!$1:$7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5" i="1" l="1"/>
  <c r="N155" i="1"/>
  <c r="M155" i="1"/>
  <c r="L155" i="1"/>
  <c r="K155" i="1"/>
  <c r="J155" i="1"/>
  <c r="I155" i="1"/>
  <c r="H155" i="1"/>
  <c r="G155" i="1"/>
  <c r="C155" i="1" s="1"/>
  <c r="F155" i="1"/>
  <c r="E155" i="1"/>
  <c r="D155" i="1"/>
  <c r="O154" i="1"/>
  <c r="O122" i="1" s="1"/>
  <c r="N154" i="1"/>
  <c r="N122" i="1" s="1"/>
  <c r="M154" i="1"/>
  <c r="M122" i="1" s="1"/>
  <c r="L154" i="1"/>
  <c r="K154" i="1"/>
  <c r="K122" i="1" s="1"/>
  <c r="J154" i="1"/>
  <c r="I154" i="1"/>
  <c r="C154" i="1" s="1"/>
  <c r="H154" i="1"/>
  <c r="G154" i="1"/>
  <c r="F154" i="1"/>
  <c r="E154" i="1"/>
  <c r="D154" i="1"/>
  <c r="O153" i="1"/>
  <c r="O117" i="1" s="1"/>
  <c r="N153" i="1"/>
  <c r="N117" i="1" s="1"/>
  <c r="M153" i="1"/>
  <c r="L153" i="1"/>
  <c r="K153" i="1"/>
  <c r="J153" i="1"/>
  <c r="J117" i="1" s="1"/>
  <c r="I153" i="1"/>
  <c r="I117" i="1" s="1"/>
  <c r="H153" i="1"/>
  <c r="G153" i="1"/>
  <c r="F153" i="1"/>
  <c r="E153" i="1"/>
  <c r="D153" i="1"/>
  <c r="D117" i="1" s="1"/>
  <c r="C117" i="1" s="1"/>
  <c r="O152" i="1"/>
  <c r="C152" i="1" s="1"/>
  <c r="N152" i="1"/>
  <c r="M152" i="1"/>
  <c r="L152" i="1"/>
  <c r="K152" i="1"/>
  <c r="J152" i="1"/>
  <c r="I152" i="1"/>
  <c r="H152" i="1"/>
  <c r="G152" i="1"/>
  <c r="F152" i="1"/>
  <c r="E152" i="1"/>
  <c r="D152" i="1"/>
  <c r="O151" i="1"/>
  <c r="N151" i="1"/>
  <c r="M151" i="1"/>
  <c r="L151" i="1"/>
  <c r="L116" i="1" s="1"/>
  <c r="K151" i="1"/>
  <c r="K116" i="1" s="1"/>
  <c r="J151" i="1"/>
  <c r="I151" i="1"/>
  <c r="H151" i="1"/>
  <c r="G151" i="1"/>
  <c r="F151" i="1"/>
  <c r="E151" i="1"/>
  <c r="E116" i="1" s="1"/>
  <c r="D151" i="1"/>
  <c r="C151" i="1" s="1"/>
  <c r="O150" i="1"/>
  <c r="N150" i="1"/>
  <c r="M150" i="1"/>
  <c r="M115" i="1" s="1"/>
  <c r="L150" i="1"/>
  <c r="L115" i="1" s="1"/>
  <c r="K150" i="1"/>
  <c r="J150" i="1"/>
  <c r="I150" i="1"/>
  <c r="H150" i="1"/>
  <c r="G150" i="1"/>
  <c r="F150" i="1"/>
  <c r="F115" i="1" s="1"/>
  <c r="E150" i="1"/>
  <c r="C150" i="1" s="1"/>
  <c r="D150" i="1"/>
  <c r="O143" i="1"/>
  <c r="N143" i="1"/>
  <c r="N126" i="1" s="1"/>
  <c r="M143" i="1"/>
  <c r="M126" i="1" s="1"/>
  <c r="L143" i="1"/>
  <c r="K143" i="1"/>
  <c r="J143" i="1"/>
  <c r="I143" i="1"/>
  <c r="H143" i="1"/>
  <c r="G143" i="1"/>
  <c r="G126" i="1" s="1"/>
  <c r="F143" i="1"/>
  <c r="F126" i="1" s="1"/>
  <c r="E143" i="1"/>
  <c r="D143" i="1"/>
  <c r="C143" i="1" s="1"/>
  <c r="O142" i="1"/>
  <c r="O125" i="1" s="1"/>
  <c r="N142" i="1"/>
  <c r="N125" i="1" s="1"/>
  <c r="M142" i="1"/>
  <c r="L142" i="1"/>
  <c r="K142" i="1"/>
  <c r="J142" i="1"/>
  <c r="I142" i="1"/>
  <c r="H142" i="1"/>
  <c r="H125" i="1" s="1"/>
  <c r="G142" i="1"/>
  <c r="G125" i="1" s="1"/>
  <c r="F142" i="1"/>
  <c r="E142" i="1"/>
  <c r="D142" i="1"/>
  <c r="O141" i="1"/>
  <c r="O124" i="1" s="1"/>
  <c r="N141" i="1"/>
  <c r="M141" i="1"/>
  <c r="L141" i="1"/>
  <c r="K141" i="1"/>
  <c r="J141" i="1"/>
  <c r="I141" i="1"/>
  <c r="I124" i="1" s="1"/>
  <c r="H141" i="1"/>
  <c r="H124" i="1" s="1"/>
  <c r="G141" i="1"/>
  <c r="F141" i="1"/>
  <c r="E141" i="1"/>
  <c r="D141" i="1"/>
  <c r="C141" i="1" s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 s="1"/>
  <c r="O139" i="1"/>
  <c r="N139" i="1"/>
  <c r="M139" i="1"/>
  <c r="L139" i="1"/>
  <c r="K139" i="1"/>
  <c r="J139" i="1"/>
  <c r="I139" i="1"/>
  <c r="H139" i="1"/>
  <c r="G139" i="1"/>
  <c r="F139" i="1"/>
  <c r="E139" i="1"/>
  <c r="C139" i="1" s="1"/>
  <c r="D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 s="1"/>
  <c r="O137" i="1"/>
  <c r="N137" i="1"/>
  <c r="M137" i="1"/>
  <c r="L137" i="1"/>
  <c r="K137" i="1"/>
  <c r="J137" i="1"/>
  <c r="I137" i="1"/>
  <c r="H137" i="1"/>
  <c r="G137" i="1"/>
  <c r="F137" i="1"/>
  <c r="E137" i="1"/>
  <c r="C137" i="1" s="1"/>
  <c r="D137" i="1"/>
  <c r="O136" i="1"/>
  <c r="N136" i="1"/>
  <c r="M136" i="1"/>
  <c r="L136" i="1"/>
  <c r="K136" i="1"/>
  <c r="J136" i="1"/>
  <c r="I136" i="1"/>
  <c r="H136" i="1"/>
  <c r="C136" i="1" s="1"/>
  <c r="G136" i="1"/>
  <c r="F136" i="1"/>
  <c r="E136" i="1"/>
  <c r="D136" i="1"/>
  <c r="O135" i="1"/>
  <c r="N135" i="1"/>
  <c r="C135" i="1" s="1"/>
  <c r="M135" i="1"/>
  <c r="L135" i="1"/>
  <c r="K135" i="1"/>
  <c r="J135" i="1"/>
  <c r="I135" i="1"/>
  <c r="H135" i="1"/>
  <c r="G135" i="1"/>
  <c r="F135" i="1"/>
  <c r="E135" i="1"/>
  <c r="D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 s="1"/>
  <c r="O132" i="1"/>
  <c r="N132" i="1"/>
  <c r="M132" i="1"/>
  <c r="L132" i="1"/>
  <c r="K132" i="1"/>
  <c r="J132" i="1"/>
  <c r="I132" i="1"/>
  <c r="H132" i="1"/>
  <c r="G132" i="1"/>
  <c r="F132" i="1"/>
  <c r="E132" i="1"/>
  <c r="C132" i="1" s="1"/>
  <c r="D132" i="1"/>
  <c r="O131" i="1"/>
  <c r="N131" i="1"/>
  <c r="M131" i="1"/>
  <c r="L131" i="1"/>
  <c r="K131" i="1"/>
  <c r="J131" i="1"/>
  <c r="I131" i="1"/>
  <c r="H131" i="1"/>
  <c r="G131" i="1"/>
  <c r="F131" i="1"/>
  <c r="F116" i="1" s="1"/>
  <c r="E131" i="1"/>
  <c r="D131" i="1"/>
  <c r="C131" i="1" s="1"/>
  <c r="O130" i="1"/>
  <c r="N130" i="1"/>
  <c r="M130" i="1"/>
  <c r="L130" i="1"/>
  <c r="K130" i="1"/>
  <c r="J130" i="1"/>
  <c r="I130" i="1"/>
  <c r="H130" i="1"/>
  <c r="G130" i="1"/>
  <c r="C130" i="1" s="1"/>
  <c r="F130" i="1"/>
  <c r="E130" i="1"/>
  <c r="D130" i="1"/>
  <c r="O126" i="1"/>
  <c r="L126" i="1"/>
  <c r="K126" i="1"/>
  <c r="J126" i="1"/>
  <c r="I126" i="1"/>
  <c r="H126" i="1"/>
  <c r="E126" i="1"/>
  <c r="D126" i="1"/>
  <c r="M125" i="1"/>
  <c r="L125" i="1"/>
  <c r="K125" i="1"/>
  <c r="J125" i="1"/>
  <c r="I125" i="1"/>
  <c r="F125" i="1"/>
  <c r="E125" i="1"/>
  <c r="D125" i="1"/>
  <c r="N124" i="1"/>
  <c r="M124" i="1"/>
  <c r="L124" i="1"/>
  <c r="K124" i="1"/>
  <c r="J124" i="1"/>
  <c r="G124" i="1"/>
  <c r="F124" i="1"/>
  <c r="E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 s="1"/>
  <c r="L122" i="1"/>
  <c r="J122" i="1"/>
  <c r="H122" i="1"/>
  <c r="G122" i="1"/>
  <c r="F122" i="1"/>
  <c r="E122" i="1"/>
  <c r="D122" i="1"/>
  <c r="O121" i="1"/>
  <c r="N121" i="1"/>
  <c r="M121" i="1"/>
  <c r="L121" i="1"/>
  <c r="K121" i="1"/>
  <c r="J121" i="1"/>
  <c r="I121" i="1"/>
  <c r="H121" i="1"/>
  <c r="C121" i="1" s="1"/>
  <c r="G121" i="1"/>
  <c r="F121" i="1"/>
  <c r="E121" i="1"/>
  <c r="D121" i="1"/>
  <c r="O120" i="1"/>
  <c r="N120" i="1"/>
  <c r="M120" i="1"/>
  <c r="L120" i="1"/>
  <c r="K120" i="1"/>
  <c r="J120" i="1"/>
  <c r="C120" i="1" s="1"/>
  <c r="I120" i="1"/>
  <c r="H120" i="1"/>
  <c r="G120" i="1"/>
  <c r="F120" i="1"/>
  <c r="E120" i="1"/>
  <c r="D120" i="1"/>
  <c r="O119" i="1"/>
  <c r="C119" i="1" s="1"/>
  <c r="N119" i="1"/>
  <c r="M119" i="1"/>
  <c r="L119" i="1"/>
  <c r="K119" i="1"/>
  <c r="J119" i="1"/>
  <c r="I119" i="1"/>
  <c r="H119" i="1"/>
  <c r="G119" i="1"/>
  <c r="F119" i="1"/>
  <c r="E119" i="1"/>
  <c r="D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 s="1"/>
  <c r="M117" i="1"/>
  <c r="L117" i="1"/>
  <c r="K117" i="1"/>
  <c r="H117" i="1"/>
  <c r="G117" i="1"/>
  <c r="F117" i="1"/>
  <c r="E117" i="1"/>
  <c r="O116" i="1"/>
  <c r="N116" i="1"/>
  <c r="M116" i="1"/>
  <c r="J116" i="1"/>
  <c r="I116" i="1"/>
  <c r="H116" i="1"/>
  <c r="G116" i="1"/>
  <c r="O115" i="1"/>
  <c r="N115" i="1"/>
  <c r="K115" i="1"/>
  <c r="J115" i="1"/>
  <c r="I115" i="1"/>
  <c r="H115" i="1"/>
  <c r="G115" i="1"/>
  <c r="D115" i="1"/>
  <c r="C105" i="1"/>
  <c r="C104" i="1"/>
  <c r="C103" i="1"/>
  <c r="C102" i="1"/>
  <c r="C100" i="1"/>
  <c r="C99" i="1"/>
  <c r="C98" i="1"/>
  <c r="C97" i="1"/>
  <c r="C95" i="1"/>
  <c r="C94" i="1"/>
  <c r="C93" i="1"/>
  <c r="C92" i="1"/>
  <c r="C90" i="1"/>
  <c r="C89" i="1"/>
  <c r="C88" i="1"/>
  <c r="C87" i="1"/>
  <c r="C86" i="1"/>
  <c r="C85" i="1"/>
  <c r="C83" i="1"/>
  <c r="C82" i="1"/>
  <c r="C81" i="1"/>
  <c r="C80" i="1"/>
  <c r="C79" i="1"/>
  <c r="C77" i="1"/>
  <c r="C76" i="1"/>
  <c r="C75" i="1"/>
  <c r="C74" i="1"/>
  <c r="C72" i="1"/>
  <c r="C71" i="1"/>
  <c r="C70" i="1"/>
  <c r="C69" i="1"/>
  <c r="C67" i="1"/>
  <c r="C66" i="1"/>
  <c r="C65" i="1"/>
  <c r="C64" i="1"/>
  <c r="C63" i="1"/>
  <c r="C62" i="1"/>
  <c r="C60" i="1"/>
  <c r="C59" i="1"/>
  <c r="C58" i="1"/>
  <c r="C57" i="1"/>
  <c r="C55" i="1"/>
  <c r="C54" i="1"/>
  <c r="C53" i="1"/>
  <c r="C52" i="1"/>
  <c r="C50" i="1"/>
  <c r="C49" i="1"/>
  <c r="C48" i="1"/>
  <c r="C47" i="1"/>
  <c r="C46" i="1"/>
  <c r="C45" i="1"/>
  <c r="C44" i="1"/>
  <c r="C43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  <c r="C12" i="1"/>
  <c r="C11" i="1"/>
  <c r="C10" i="1"/>
  <c r="C9" i="1"/>
  <c r="C126" i="1" l="1"/>
  <c r="C122" i="1"/>
  <c r="C125" i="1"/>
  <c r="C153" i="1"/>
  <c r="D124" i="1"/>
  <c r="C124" i="1" s="1"/>
  <c r="C142" i="1"/>
  <c r="I122" i="1"/>
  <c r="E115" i="1"/>
  <c r="C115" i="1" s="1"/>
  <c r="D116" i="1"/>
  <c r="C116" i="1" s="1"/>
</calcChain>
</file>

<file path=xl/comments1.xml><?xml version="1.0" encoding="utf-8"?>
<comments xmlns="http://schemas.openxmlformats.org/spreadsheetml/2006/main">
  <authors>
    <author>LQUISPE</author>
    <author>Lacey Quispe Casas</author>
    <author>Juan Carlos Flores Pucho</author>
    <author>sam</author>
  </authors>
  <commentList>
    <comment ref="B36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SOLO ES REFERENCIA YA INCLUIDO EN ECOGRAFIAS 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TERCERIZADO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TERCERIZADO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TERCERIZADO</t>
        </r>
      </text>
    </comment>
    <comment ref="B55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NO CUENTAN CON EQUIPO YA QUE LO PRESTARON AL C.S. BARTON</t>
        </r>
      </text>
    </comment>
    <comment ref="B59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NO CUENTAN CON EQUIPO ECOGRAFICO</t>
        </r>
      </text>
    </comment>
    <comment ref="G62" authorId="1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EL EQUIPO MALOGRADO</t>
        </r>
      </text>
    </comment>
    <comment ref="O62" authorId="2" shapeId="0">
      <text>
        <r>
          <rPr>
            <b/>
            <sz val="9"/>
            <color indexed="81"/>
            <rFont val="Tahoma"/>
            <family val="2"/>
          </rPr>
          <t>Juan Carlos:
SOLO HUBO ATENCION EL 2 DE DICIEMBRE, YA QUE SE QUEMO LA LLAVE TERMICA DE LA SALA DE RX Y HASTA LA FECHA NO RESPONDEN.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4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DESDE EL 18 DE AGOSTO EL EQUIPO ESTA INOPERATIVO</t>
        </r>
      </text>
    </comment>
    <comment ref="L64" authorId="2" shapeId="0">
      <text>
        <r>
          <rPr>
            <b/>
            <sz val="9"/>
            <color indexed="81"/>
            <rFont val="Tahoma"/>
            <family val="2"/>
          </rPr>
          <t xml:space="preserve">Juan Carlos: NO SE REALIZARON EXAMENES DE MAMOGRAFIA  POR MOTIVO QUE EL ESTABILIZADOR ESTA INOPERATIVO.
</t>
        </r>
      </text>
    </comment>
    <comment ref="M64" authorId="2" shapeId="0">
      <text>
        <r>
          <rPr>
            <b/>
            <sz val="9"/>
            <color indexed="81"/>
            <rFont val="Tahoma"/>
            <family val="2"/>
          </rPr>
          <t xml:space="preserve">Juan Carlos: NO SE REALIZARON EXAMENES DE MAMOGRAFIA  POR MOTIVO QUE EL ESTABILIZADOR ESTA INOPERATIVO.
</t>
        </r>
      </text>
    </comment>
    <comment ref="N64" authorId="2" shapeId="0">
      <text>
        <r>
          <rPr>
            <b/>
            <sz val="9"/>
            <color indexed="81"/>
            <rFont val="Tahoma"/>
            <family val="2"/>
          </rPr>
          <t xml:space="preserve">Juan Carlos: NO SE REALIZARON EXAMENES DE MAMOGRAFIA  POR MOTIVO QUE EL ESTABILIZADOR ESTA INOPERATIVO.
</t>
        </r>
      </text>
    </comment>
    <comment ref="H67" authorId="2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HAY PERSONAL Y EQUIPO, PERO POR TEMA DE PANDEMIA NO SE HACE USO DE LOS RECURSOS
</t>
        </r>
      </text>
    </comment>
    <comment ref="I67" authorId="2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Cuentan con equipo y personal pero por el COVID no se brinda el servicio</t>
        </r>
      </text>
    </comment>
    <comment ref="J67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No se da el servicio por el tema del COVID</t>
        </r>
      </text>
    </comment>
    <comment ref="K67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No se da el servicio por el tema del COVID</t>
        </r>
      </text>
    </comment>
    <comment ref="L67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No se da el servicio por el tema del COVID</t>
        </r>
      </text>
    </comment>
    <comment ref="K69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SIN NOVEDAD</t>
        </r>
      </text>
    </comment>
    <comment ref="L69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SIN NOVEDAD</t>
        </r>
      </text>
    </comment>
    <comment ref="K7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SIN NOVEDAD</t>
        </r>
      </text>
    </comment>
    <comment ref="L7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SIN NOVEDAD</t>
        </r>
      </text>
    </comment>
    <comment ref="M7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SIN NOVEDAD</t>
        </r>
      </text>
    </comment>
    <comment ref="O74" authorId="2" shapeId="0">
      <text>
        <r>
          <rPr>
            <b/>
            <sz val="9"/>
            <color indexed="81"/>
            <rFont val="Tahoma"/>
            <family val="2"/>
          </rPr>
          <t xml:space="preserve">Juan Carlos:
PERSONAL  ENCARGADO  DEL SERVICO  DE VACACIONES
</t>
        </r>
      </text>
    </comment>
    <comment ref="O75" authorId="2" shapeId="0">
      <text>
        <r>
          <rPr>
            <b/>
            <sz val="9"/>
            <color indexed="81"/>
            <rFont val="Tahoma"/>
            <family val="2"/>
          </rPr>
          <t xml:space="preserve">Juan Carlos:
PERSONAL  ENCARGADO  DEL SERVICO  DE VACACIONES
</t>
        </r>
      </text>
    </comment>
    <comment ref="B77" authorId="0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NO CUENTAN CON PERSONAL PARA EL PROCEDIMIENTO, SI CUENTAN CON EQUIPO ELECTROCARDIOGRAFO</t>
        </r>
      </text>
    </comment>
    <comment ref="B80" authorId="2" shapeId="0">
      <text>
        <r>
          <rPr>
            <b/>
            <sz val="9"/>
            <color indexed="81"/>
            <rFont val="Tahoma"/>
            <family val="2"/>
          </rPr>
          <t>Juan Carlos Flores Pucho:
PLACAS DIGITALES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0" authorId="2" shapeId="0">
      <text>
        <r>
          <rPr>
            <b/>
            <sz val="9"/>
            <color indexed="81"/>
            <rFont val="Tahoma"/>
            <family val="2"/>
          </rPr>
          <t>Juan Carlos :
Placas Digitales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5" authorId="1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EQUIPO MALOGRADO</t>
        </r>
      </text>
    </comment>
    <comment ref="E85" authorId="1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EQUIPO MALOGRADO</t>
        </r>
      </text>
    </comment>
    <comment ref="F85" authorId="1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EQUIPO MALOGRADO</t>
        </r>
      </text>
    </comment>
    <comment ref="G85" authorId="1" shapeId="0">
      <text>
        <r>
          <rPr>
            <b/>
            <sz val="9"/>
            <color indexed="81"/>
            <rFont val="Tahoma"/>
            <family val="2"/>
          </rPr>
          <t>Lacey Quispe Casas:</t>
        </r>
        <r>
          <rPr>
            <sz val="9"/>
            <color indexed="81"/>
            <rFont val="Tahoma"/>
            <family val="2"/>
          </rPr>
          <t xml:space="preserve">
EQUIPO MALOGRADO</t>
        </r>
      </text>
    </comment>
    <comment ref="D92" authorId="3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MALOGRADO</t>
        </r>
      </text>
    </comment>
    <comment ref="E92" authorId="3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MALOGRADO</t>
        </r>
      </text>
    </comment>
    <comment ref="B93" authorId="2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SOLO SE UTILIZA CDs, YA NO PLACAS RADIOGRAFICAS</t>
        </r>
      </text>
    </comment>
    <comment ref="K93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CDs
</t>
        </r>
      </text>
    </comment>
    <comment ref="M93" authorId="2" shapeId="0">
      <text>
        <r>
          <rPr>
            <b/>
            <sz val="9"/>
            <color indexed="81"/>
            <rFont val="Tahoma"/>
            <family val="2"/>
          </rPr>
          <t>Juan Carlos: Los pacientes traen su CD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8" authorId="3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126CD</t>
        </r>
      </text>
    </comment>
    <comment ref="E98" authorId="3" shapeId="0">
      <text>
        <r>
          <rPr>
            <b/>
            <sz val="9"/>
            <color indexed="81"/>
            <rFont val="Tahoma"/>
            <family val="2"/>
          </rPr>
          <t>sam:</t>
        </r>
        <r>
          <rPr>
            <sz val="9"/>
            <color indexed="81"/>
            <rFont val="Tahoma"/>
            <family val="2"/>
          </rPr>
          <t xml:space="preserve">
194CD</t>
        </r>
      </text>
    </comment>
    <comment ref="J98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254 CDs</t>
        </r>
      </text>
    </comment>
    <comment ref="H100" authorId="2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EQUIPO NUEVO SIN PERSONAL
</t>
        </r>
      </text>
    </comment>
    <comment ref="I100" authorId="2" shapeId="0">
      <text>
        <r>
          <rPr>
            <b/>
            <sz val="9"/>
            <color indexed="81"/>
            <rFont val="Tahoma"/>
            <family val="2"/>
          </rPr>
          <t>Juan Carlos Flores Pucho: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J10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K10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L10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M10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N10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O100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NUEVO SIN RECURSO HUMANO</t>
        </r>
      </text>
    </comment>
    <comment ref="J102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Equipo Inoperativo</t>
        </r>
      </text>
    </comment>
    <comment ref="K102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INOPERATIVO</t>
        </r>
      </text>
    </comment>
    <comment ref="L102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INOPERATIVO</t>
        </r>
      </text>
    </comment>
    <comment ref="M102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sz val="9"/>
            <color indexed="81"/>
            <rFont val="Tahoma"/>
            <family val="2"/>
          </rPr>
          <t xml:space="preserve">
EQUIPO INOPERATIVO</t>
        </r>
      </text>
    </comment>
    <comment ref="M103" authorId="2" shapeId="0">
      <text>
        <r>
          <rPr>
            <b/>
            <sz val="9"/>
            <color indexed="81"/>
            <rFont val="Tahoma"/>
            <family val="2"/>
          </rPr>
          <t>Juan Carlos:</t>
        </r>
        <r>
          <rPr>
            <b/>
            <sz val="10"/>
            <color indexed="81"/>
            <rFont val="Tahoma"/>
            <family val="2"/>
          </rPr>
          <t xml:space="preserve"> Placas malogradas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<sst xmlns="http://schemas.openxmlformats.org/spreadsheetml/2006/main" count="197" uniqueCount="64">
  <si>
    <t>INFORME DE DIAGNÓSTICOS POR IMÁGENES, EXAMENES POTENCIAL ELÉCTRICO, ENDOSCOPIAS</t>
  </si>
  <si>
    <t>DIRESA  CALLAO - 2022</t>
  </si>
  <si>
    <t xml:space="preserve">                                                                                                                                      </t>
  </si>
  <si>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</si>
  <si>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</si>
  <si>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</si>
  <si>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</si>
  <si>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</si>
  <si>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</si>
  <si>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</si>
  <si>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</si>
  <si>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</si>
  <si>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</si>
  <si>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</si>
  <si>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</si>
  <si>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</si>
  <si>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</si>
  <si>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HOSP. DANIEL A CARRION</t>
  </si>
  <si>
    <t>Ex. Radiográficos</t>
  </si>
  <si>
    <t>Placas Radiográficas</t>
  </si>
  <si>
    <t xml:space="preserve">Ecografías </t>
  </si>
  <si>
    <t>Ecocardiogramas</t>
  </si>
  <si>
    <t>Mamografías (Examen)</t>
  </si>
  <si>
    <t>Tomografías (computarizada)</t>
  </si>
  <si>
    <t>Otras Aplicaciones de Imágenes digitales</t>
  </si>
  <si>
    <t>Electrocardiogramas</t>
  </si>
  <si>
    <t>Electroencefalogramas</t>
  </si>
  <si>
    <t>Endoscopias</t>
  </si>
  <si>
    <t>Broncoscopias</t>
  </si>
  <si>
    <t>Lavado de oido</t>
  </si>
  <si>
    <t>HOSP. SAN JOSE</t>
  </si>
  <si>
    <t>Exa. Radiografías</t>
  </si>
  <si>
    <t>Placas Radiograficas</t>
  </si>
  <si>
    <t xml:space="preserve">Ecografias </t>
  </si>
  <si>
    <t xml:space="preserve">Mamografías </t>
  </si>
  <si>
    <t>Placas Mamográficas</t>
  </si>
  <si>
    <t>HOSP. DE VENTANILLA</t>
  </si>
  <si>
    <t>Ecografia de Mamas (Examen Ecográfico)</t>
  </si>
  <si>
    <t>Ecografías</t>
  </si>
  <si>
    <t>Mamografias</t>
  </si>
  <si>
    <t>HOSP. DE REHABILITACION</t>
  </si>
  <si>
    <t>Electromiografía y velocidad de conducción nerviosa</t>
  </si>
  <si>
    <t>Electroacupuntura médica</t>
  </si>
  <si>
    <t>C.S. BONILLA</t>
  </si>
  <si>
    <t>C.S. BARTON</t>
  </si>
  <si>
    <t>C.S. NESTOR GAMBETTA</t>
  </si>
  <si>
    <t>Colposcopia</t>
  </si>
  <si>
    <t>C.S. ACAPULCO</t>
  </si>
  <si>
    <t>C.S. SESQUICENTENARIO</t>
  </si>
  <si>
    <t>C.S.MATERNO INFANTIL BELLAVISTA PERU-COREA</t>
  </si>
  <si>
    <t>C.S MATERNO INFANTIL PACHACUTEC PERU COREA</t>
  </si>
  <si>
    <t>C.S. VILLA LOS REYES</t>
  </si>
  <si>
    <t>C.S. MI PERU</t>
  </si>
  <si>
    <t>C.S. MARQUEZ</t>
  </si>
  <si>
    <t>FUENTE:Informe de Rayos X/ESTADISTICA/LQC</t>
  </si>
  <si>
    <t>CONSOLIDADO DE INFORME DE DIAGNOSTICOS POR IMÁGENES, EXAMENES POTENCIAL ELECTRICO, ENDOSCOPIAS</t>
  </si>
  <si>
    <t>DIRESA CALLAO</t>
  </si>
  <si>
    <t xml:space="preserve"> Placas Mamográficas</t>
  </si>
  <si>
    <t>Lavado de oidos</t>
  </si>
  <si>
    <t>HOSPITALES</t>
  </si>
  <si>
    <t>Nota: Incluido  Hospitales. ( DAC, S.Jose, Ventanilla )</t>
  </si>
  <si>
    <t>INFORME DE DIAGNOSTICOS POR IMÁGENES, EXAMENES POTENCIAL ELECTRICO, ENDOSCOPIAS</t>
  </si>
  <si>
    <t>RED DE SERVICIOS - 2022</t>
  </si>
  <si>
    <t>RED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</si>
</sst>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 Light"/>
      <family val="1"/>
      <scheme val="major"/>
    </font>
    <font>
      <b/>
      <sz val="18"/>
      <name val="Calibri Light"/>
      <family val="1"/>
      <scheme val="major"/>
    </font>
    <font>
      <sz val="14"/>
      <name val="Arial"/>
      <family val="2"/>
    </font>
    <font>
      <b/>
      <sz val="12"/>
      <color theme="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sz val="12"/>
      <color theme="1"/>
      <name val="Arial Narrow"/>
      <family val="2"/>
    </font>
    <font>
      <sz val="10"/>
      <color rgb="FFFF0000"/>
      <name val="Arial"/>
      <family val="2"/>
    </font>
    <font>
      <sz val="10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indexed="81"/>
      <name val="Tahoma"/>
      <family val="2"/>
    </font>
    <font>
      <b/>
      <sz val="10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1" fillId="0" borderId="0" xfId="1"/>
    <xf numFmtId="0" fontId="2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/>
    <xf numFmtId="0" fontId="1" fillId="2" borderId="0" xfId="1" applyFill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6" fillId="3" borderId="8" xfId="1" applyFont="1" applyFill="1" applyBorder="1" applyAlignment="1">
      <alignment horizontal="left" vertical="center"/>
    </xf>
    <xf numFmtId="0" fontId="1" fillId="0" borderId="9" xfId="1" quotePrefix="1" applyBorder="1" applyAlignment="1">
      <alignment horizontal="left" vertical="center"/>
    </xf>
    <xf numFmtId="1" fontId="7" fillId="0" borderId="9" xfId="1" applyNumberFormat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1" fillId="0" borderId="17" xfId="1" quotePrefix="1" applyBorder="1" applyAlignment="1">
      <alignment horizontal="left" vertical="center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/>
      <protection locked="0"/>
    </xf>
    <xf numFmtId="0" fontId="8" fillId="0" borderId="19" xfId="1" applyFont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" fillId="0" borderId="13" xfId="1" quotePrefix="1" applyBorder="1" applyAlignment="1">
      <alignment horizontal="left" vertical="center"/>
    </xf>
    <xf numFmtId="0" fontId="10" fillId="0" borderId="15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1" fillId="0" borderId="20" xfId="1" applyBorder="1" applyAlignment="1">
      <alignment horizontal="left" vertical="center"/>
    </xf>
    <xf numFmtId="1" fontId="7" fillId="0" borderId="20" xfId="1" applyNumberFormat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21" xfId="1" applyFont="1" applyFill="1" applyBorder="1" applyAlignment="1" applyProtection="1">
      <alignment horizontal="center" vertical="center"/>
      <protection locked="0"/>
    </xf>
    <xf numFmtId="0" fontId="8" fillId="0" borderId="22" xfId="1" applyFont="1" applyBorder="1" applyAlignment="1" applyProtection="1">
      <alignment horizontal="center" vertical="center"/>
      <protection locked="0"/>
    </xf>
    <xf numFmtId="0" fontId="8" fillId="0" borderId="21" xfId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6" fillId="3" borderId="24" xfId="1" applyFont="1" applyFill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1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center"/>
      <protection locked="0"/>
    </xf>
    <xf numFmtId="0" fontId="8" fillId="0" borderId="25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23" xfId="1" applyFont="1" applyBorder="1" applyAlignment="1" applyProtection="1">
      <alignment horizontal="center" vertical="center"/>
      <protection locked="0"/>
    </xf>
    <xf numFmtId="0" fontId="8" fillId="0" borderId="23" xfId="1" applyFont="1" applyFill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left" vertical="center"/>
    </xf>
    <xf numFmtId="0" fontId="1" fillId="0" borderId="13" xfId="1" applyBorder="1" applyAlignment="1">
      <alignment vertical="center"/>
    </xf>
    <xf numFmtId="0" fontId="10" fillId="0" borderId="14" xfId="1" applyFont="1" applyBorder="1" applyAlignment="1" applyProtection="1">
      <alignment horizontal="center" vertical="center"/>
      <protection locked="0"/>
    </xf>
    <xf numFmtId="0" fontId="8" fillId="0" borderId="26" xfId="1" applyFont="1" applyFill="1" applyBorder="1" applyAlignment="1" applyProtection="1">
      <alignment horizontal="center" vertical="center"/>
      <protection locked="0"/>
    </xf>
    <xf numFmtId="0" fontId="8" fillId="0" borderId="27" xfId="1" applyFont="1" applyFill="1" applyBorder="1" applyAlignment="1" applyProtection="1">
      <alignment horizontal="center" vertical="center"/>
      <protection locked="0"/>
    </xf>
    <xf numFmtId="0" fontId="8" fillId="0" borderId="26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 applyProtection="1">
      <alignment horizontal="center" vertical="center"/>
      <protection locked="0"/>
    </xf>
    <xf numFmtId="0" fontId="8" fillId="0" borderId="27" xfId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8" fillId="4" borderId="14" xfId="1" applyFont="1" applyFill="1" applyBorder="1" applyAlignment="1" applyProtection="1">
      <alignment horizontal="center" vertical="center"/>
      <protection locked="0"/>
    </xf>
    <xf numFmtId="0" fontId="10" fillId="0" borderId="27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/>
    </xf>
    <xf numFmtId="0" fontId="8" fillId="5" borderId="26" xfId="1" applyFont="1" applyFill="1" applyBorder="1" applyAlignment="1" applyProtection="1">
      <alignment horizontal="center" vertical="center"/>
      <protection locked="0"/>
    </xf>
    <xf numFmtId="0" fontId="8" fillId="5" borderId="27" xfId="1" applyFont="1" applyFill="1" applyBorder="1" applyAlignment="1" applyProtection="1">
      <alignment horizontal="center" vertical="center"/>
      <protection locked="0"/>
    </xf>
    <xf numFmtId="0" fontId="8" fillId="4" borderId="26" xfId="1" applyFont="1" applyFill="1" applyBorder="1" applyAlignment="1" applyProtection="1">
      <alignment horizontal="center" vertical="center"/>
      <protection locked="0"/>
    </xf>
    <xf numFmtId="0" fontId="10" fillId="4" borderId="27" xfId="1" applyFont="1" applyFill="1" applyBorder="1" applyAlignment="1" applyProtection="1">
      <alignment horizontal="center" vertical="center"/>
      <protection locked="0"/>
    </xf>
    <xf numFmtId="0" fontId="8" fillId="4" borderId="27" xfId="1" applyFont="1" applyFill="1" applyBorder="1" applyAlignment="1" applyProtection="1">
      <alignment horizontal="center" vertical="center"/>
      <protection locked="0"/>
    </xf>
    <xf numFmtId="0" fontId="8" fillId="0" borderId="30" xfId="1" applyFont="1" applyBorder="1" applyAlignment="1" applyProtection="1">
      <alignment horizontal="center" vertical="center"/>
      <protection locked="0"/>
    </xf>
    <xf numFmtId="0" fontId="8" fillId="0" borderId="31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1" fillId="0" borderId="13" xfId="1" quotePrefix="1" applyBorder="1" applyAlignment="1">
      <alignment horizontal="left" vertical="center" wrapText="1"/>
    </xf>
    <xf numFmtId="0" fontId="8" fillId="0" borderId="33" xfId="1" applyFont="1" applyBorder="1" applyAlignment="1" applyProtection="1">
      <alignment horizontal="center" vertical="center"/>
      <protection locked="0"/>
    </xf>
    <xf numFmtId="0" fontId="8" fillId="0" borderId="34" xfId="1" applyFont="1" applyBorder="1" applyAlignment="1" applyProtection="1">
      <alignment horizontal="center" vertical="center"/>
      <protection locked="0"/>
    </xf>
    <xf numFmtId="1" fontId="7" fillId="6" borderId="17" xfId="1" applyNumberFormat="1" applyFont="1" applyFill="1" applyBorder="1" applyAlignment="1">
      <alignment horizontal="center" vertical="center"/>
    </xf>
    <xf numFmtId="0" fontId="8" fillId="6" borderId="35" xfId="1" applyFont="1" applyFill="1" applyBorder="1" applyAlignment="1" applyProtection="1">
      <alignment horizontal="center" vertical="center"/>
      <protection locked="0"/>
    </xf>
    <xf numFmtId="0" fontId="8" fillId="6" borderId="19" xfId="1" applyFont="1" applyFill="1" applyBorder="1" applyAlignment="1" applyProtection="1">
      <alignment horizontal="center" vertical="center"/>
      <protection locked="0"/>
    </xf>
    <xf numFmtId="0" fontId="8" fillId="6" borderId="18" xfId="1" applyFont="1" applyFill="1" applyBorder="1" applyAlignment="1" applyProtection="1">
      <alignment horizontal="center" vertical="center"/>
      <protection locked="0"/>
    </xf>
    <xf numFmtId="0" fontId="8" fillId="6" borderId="11" xfId="1" applyFont="1" applyFill="1" applyBorder="1" applyAlignment="1" applyProtection="1">
      <alignment horizontal="center" vertical="center"/>
      <protection locked="0"/>
    </xf>
    <xf numFmtId="0" fontId="8" fillId="6" borderId="0" xfId="1" applyFont="1" applyFill="1" applyAlignment="1" applyProtection="1">
      <alignment horizontal="center" vertical="center"/>
      <protection locked="0"/>
    </xf>
    <xf numFmtId="0" fontId="1" fillId="6" borderId="18" xfId="1" applyFill="1" applyBorder="1" applyAlignment="1" applyProtection="1">
      <alignment horizontal="center" vertical="center"/>
      <protection locked="0"/>
    </xf>
    <xf numFmtId="0" fontId="1" fillId="6" borderId="19" xfId="1" applyFill="1" applyBorder="1" applyAlignment="1" applyProtection="1">
      <alignment horizontal="center" vertical="center"/>
      <protection locked="0"/>
    </xf>
    <xf numFmtId="1" fontId="1" fillId="6" borderId="36" xfId="1" applyNumberFormat="1" applyFill="1" applyBorder="1" applyAlignment="1" applyProtection="1">
      <alignment horizontal="center" vertical="center"/>
      <protection locked="0"/>
    </xf>
    <xf numFmtId="1" fontId="7" fillId="6" borderId="13" xfId="1" applyNumberFormat="1" applyFont="1" applyFill="1" applyBorder="1" applyAlignment="1">
      <alignment horizontal="center" vertical="center"/>
    </xf>
    <xf numFmtId="0" fontId="8" fillId="6" borderId="37" xfId="1" applyFont="1" applyFill="1" applyBorder="1" applyAlignment="1" applyProtection="1">
      <alignment horizontal="center" vertical="center"/>
      <protection locked="0"/>
    </xf>
    <xf numFmtId="0" fontId="8" fillId="6" borderId="14" xfId="1" applyFont="1" applyFill="1" applyBorder="1" applyAlignment="1" applyProtection="1">
      <alignment horizontal="center" vertical="center"/>
      <protection locked="0"/>
    </xf>
    <xf numFmtId="0" fontId="8" fillId="6" borderId="15" xfId="1" applyFont="1" applyFill="1" applyBorder="1" applyAlignment="1" applyProtection="1">
      <alignment horizontal="center" vertical="center"/>
      <protection locked="0"/>
    </xf>
    <xf numFmtId="0" fontId="8" fillId="6" borderId="16" xfId="1" applyFont="1" applyFill="1" applyBorder="1" applyAlignment="1" applyProtection="1">
      <alignment horizontal="center" vertical="center"/>
      <protection locked="0"/>
    </xf>
    <xf numFmtId="0" fontId="1" fillId="6" borderId="15" xfId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1" fontId="1" fillId="6" borderId="32" xfId="1" applyNumberFormat="1" applyFill="1" applyBorder="1" applyAlignment="1" applyProtection="1">
      <alignment horizontal="center" vertical="center"/>
      <protection locked="0"/>
    </xf>
    <xf numFmtId="0" fontId="8" fillId="4" borderId="37" xfId="1" applyFont="1" applyFill="1" applyBorder="1" applyAlignment="1" applyProtection="1">
      <alignment horizontal="center" vertical="center"/>
      <protection locked="0"/>
    </xf>
    <xf numFmtId="0" fontId="8" fillId="4" borderId="15" xfId="1" applyFont="1" applyFill="1" applyBorder="1" applyAlignment="1" applyProtection="1">
      <alignment horizontal="center" vertical="center"/>
      <protection locked="0"/>
    </xf>
    <xf numFmtId="0" fontId="8" fillId="4" borderId="16" xfId="1" applyFont="1" applyFill="1" applyBorder="1" applyAlignment="1" applyProtection="1">
      <alignment horizontal="center" vertical="center"/>
      <protection locked="0"/>
    </xf>
    <xf numFmtId="0" fontId="8" fillId="4" borderId="25" xfId="1" applyFont="1" applyFill="1" applyBorder="1" applyAlignment="1" applyProtection="1">
      <alignment horizontal="center" vertical="center"/>
      <protection locked="0"/>
    </xf>
    <xf numFmtId="0" fontId="11" fillId="0" borderId="38" xfId="1" applyFont="1" applyBorder="1" applyAlignment="1">
      <alignment horizontal="left" vertical="center"/>
    </xf>
    <xf numFmtId="1" fontId="7" fillId="6" borderId="38" xfId="1" applyNumberFormat="1" applyFont="1" applyFill="1" applyBorder="1" applyAlignment="1">
      <alignment horizontal="center" vertical="center"/>
    </xf>
    <xf numFmtId="0" fontId="8" fillId="6" borderId="39" xfId="1" applyFont="1" applyFill="1" applyBorder="1" applyAlignment="1" applyProtection="1">
      <alignment horizontal="center" vertical="center"/>
      <protection locked="0"/>
    </xf>
    <xf numFmtId="0" fontId="8" fillId="6" borderId="21" xfId="1" applyFont="1" applyFill="1" applyBorder="1" applyAlignment="1" applyProtection="1">
      <alignment horizontal="center" vertical="center"/>
      <protection locked="0"/>
    </xf>
    <xf numFmtId="0" fontId="12" fillId="6" borderId="0" xfId="1" applyFont="1" applyFill="1" applyAlignment="1">
      <alignment horizontal="center" vertical="center"/>
    </xf>
    <xf numFmtId="0" fontId="8" fillId="6" borderId="22" xfId="1" applyFont="1" applyFill="1" applyBorder="1" applyAlignment="1" applyProtection="1">
      <alignment horizontal="center" vertical="center"/>
      <protection locked="0"/>
    </xf>
    <xf numFmtId="0" fontId="8" fillId="6" borderId="23" xfId="1" applyFont="1" applyFill="1" applyBorder="1" applyAlignment="1" applyProtection="1">
      <alignment horizontal="center" vertical="center"/>
      <protection locked="0"/>
    </xf>
    <xf numFmtId="0" fontId="1" fillId="6" borderId="0" xfId="1" applyFill="1" applyAlignment="1" applyProtection="1">
      <alignment horizontal="center" vertical="center"/>
      <protection locked="0"/>
    </xf>
    <xf numFmtId="0" fontId="1" fillId="6" borderId="21" xfId="1" applyFill="1" applyBorder="1" applyAlignment="1" applyProtection="1">
      <alignment horizontal="center" vertical="center"/>
      <protection locked="0"/>
    </xf>
    <xf numFmtId="1" fontId="1" fillId="6" borderId="40" xfId="1" applyNumberFormat="1" applyFill="1" applyBorder="1" applyAlignment="1" applyProtection="1">
      <alignment horizontal="center" vertical="center"/>
      <protection locked="0"/>
    </xf>
    <xf numFmtId="1" fontId="7" fillId="0" borderId="17" xfId="1" applyNumberFormat="1" applyFont="1" applyBorder="1" applyAlignment="1">
      <alignment horizontal="center" vertical="center"/>
    </xf>
    <xf numFmtId="0" fontId="8" fillId="0" borderId="35" xfId="1" applyFont="1" applyBorder="1" applyAlignment="1" applyProtection="1">
      <alignment horizontal="center" vertical="center"/>
      <protection locked="0"/>
    </xf>
    <xf numFmtId="0" fontId="8" fillId="0" borderId="37" xfId="1" applyFont="1" applyBorder="1" applyAlignment="1" applyProtection="1">
      <alignment horizontal="center" vertical="center"/>
      <protection locked="0"/>
    </xf>
    <xf numFmtId="0" fontId="8" fillId="7" borderId="37" xfId="1" applyFont="1" applyFill="1" applyBorder="1" applyAlignment="1" applyProtection="1">
      <alignment horizontal="center" vertical="center"/>
      <protection locked="0"/>
    </xf>
    <xf numFmtId="0" fontId="8" fillId="7" borderId="14" xfId="1" applyFont="1" applyFill="1" applyBorder="1" applyAlignment="1" applyProtection="1">
      <alignment horizontal="center" vertical="center"/>
      <protection locked="0"/>
    </xf>
    <xf numFmtId="0" fontId="8" fillId="7" borderId="15" xfId="1" applyFont="1" applyFill="1" applyBorder="1" applyAlignment="1" applyProtection="1">
      <alignment horizontal="center" vertical="center"/>
      <protection locked="0"/>
    </xf>
    <xf numFmtId="0" fontId="8" fillId="7" borderId="16" xfId="1" applyFont="1" applyFill="1" applyBorder="1" applyAlignment="1" applyProtection="1">
      <alignment horizontal="center" vertical="center"/>
      <protection locked="0"/>
    </xf>
    <xf numFmtId="1" fontId="1" fillId="7" borderId="32" xfId="1" applyNumberFormat="1" applyFill="1" applyBorder="1" applyAlignment="1" applyProtection="1">
      <alignment horizontal="center" vertical="center"/>
      <protection locked="0"/>
    </xf>
    <xf numFmtId="1" fontId="7" fillId="0" borderId="38" xfId="1" applyNumberFormat="1" applyFont="1" applyBorder="1" applyAlignment="1">
      <alignment horizontal="center" vertical="center"/>
    </xf>
    <xf numFmtId="1" fontId="1" fillId="0" borderId="40" xfId="1" applyNumberFormat="1" applyBorder="1" applyAlignment="1" applyProtection="1">
      <alignment horizontal="center" vertical="center"/>
      <protection locked="0"/>
    </xf>
    <xf numFmtId="0" fontId="13" fillId="0" borderId="17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8" fillId="8" borderId="14" xfId="1" applyFont="1" applyFill="1" applyBorder="1" applyAlignment="1" applyProtection="1">
      <alignment horizontal="center" vertical="center"/>
      <protection locked="0"/>
    </xf>
    <xf numFmtId="0" fontId="8" fillId="0" borderId="41" xfId="1" applyFont="1" applyBorder="1" applyAlignment="1" applyProtection="1">
      <alignment horizontal="center" vertical="center"/>
      <protection locked="0"/>
    </xf>
    <xf numFmtId="0" fontId="8" fillId="0" borderId="22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42" xfId="1" applyFont="1" applyBorder="1" applyAlignment="1" applyProtection="1">
      <alignment horizontal="center" vertical="center"/>
      <protection locked="0"/>
    </xf>
    <xf numFmtId="0" fontId="6" fillId="3" borderId="43" xfId="1" applyFont="1" applyFill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0" fillId="0" borderId="19" xfId="1" applyFont="1" applyBorder="1" applyAlignment="1" applyProtection="1">
      <alignment horizontal="center" vertical="center"/>
      <protection locked="0"/>
    </xf>
    <xf numFmtId="0" fontId="1" fillId="0" borderId="38" xfId="1" applyBorder="1" applyAlignment="1">
      <alignment horizontal="left" vertical="center"/>
    </xf>
    <xf numFmtId="0" fontId="10" fillId="0" borderId="26" xfId="1" applyFont="1" applyBorder="1" applyAlignment="1" applyProtection="1">
      <alignment horizontal="center" vertical="center"/>
      <protection locked="0"/>
    </xf>
    <xf numFmtId="0" fontId="8" fillId="0" borderId="44" xfId="1" applyFont="1" applyBorder="1" applyAlignment="1" applyProtection="1">
      <alignment horizontal="center" vertical="center"/>
      <protection locked="0"/>
    </xf>
    <xf numFmtId="0" fontId="8" fillId="0" borderId="43" xfId="1" applyFont="1" applyBorder="1" applyAlignment="1" applyProtection="1">
      <alignment horizontal="center" vertical="center"/>
      <protection locked="0"/>
    </xf>
    <xf numFmtId="0" fontId="8" fillId="9" borderId="37" xfId="1" applyFont="1" applyFill="1" applyBorder="1" applyAlignment="1" applyProtection="1">
      <alignment horizontal="center" vertical="center"/>
      <protection locked="0"/>
    </xf>
    <xf numFmtId="0" fontId="8" fillId="9" borderId="14" xfId="1" applyFont="1" applyFill="1" applyBorder="1" applyAlignment="1" applyProtection="1">
      <alignment horizontal="center" vertical="center"/>
      <protection locked="0"/>
    </xf>
    <xf numFmtId="0" fontId="11" fillId="0" borderId="45" xfId="1" applyFont="1" applyBorder="1" applyAlignment="1">
      <alignment horizontal="left" vertical="center"/>
    </xf>
    <xf numFmtId="1" fontId="7" fillId="0" borderId="45" xfId="1" applyNumberFormat="1" applyFont="1" applyBorder="1" applyAlignment="1">
      <alignment horizontal="center" vertical="center"/>
    </xf>
    <xf numFmtId="0" fontId="8" fillId="0" borderId="46" xfId="1" applyFont="1" applyBorder="1" applyAlignment="1" applyProtection="1">
      <alignment horizontal="center" vertical="center"/>
      <protection locked="0"/>
    </xf>
    <xf numFmtId="0" fontId="11" fillId="0" borderId="47" xfId="1" applyFont="1" applyBorder="1" applyAlignment="1">
      <alignment horizontal="left" vertical="center"/>
    </xf>
    <xf numFmtId="1" fontId="7" fillId="0" borderId="47" xfId="1" applyNumberFormat="1" applyFont="1" applyBorder="1" applyAlignment="1">
      <alignment horizontal="center" vertical="center"/>
    </xf>
    <xf numFmtId="0" fontId="8" fillId="0" borderId="48" xfId="1" applyFont="1" applyBorder="1" applyAlignment="1" applyProtection="1">
      <alignment horizontal="center" vertical="center"/>
      <protection locked="0"/>
    </xf>
    <xf numFmtId="0" fontId="8" fillId="0" borderId="49" xfId="1" applyFont="1" applyBorder="1" applyAlignment="1" applyProtection="1">
      <alignment horizontal="center" vertical="center"/>
      <protection locked="0"/>
    </xf>
    <xf numFmtId="0" fontId="14" fillId="0" borderId="0" xfId="1" applyFont="1"/>
    <xf numFmtId="1" fontId="7" fillId="0" borderId="0" xfId="1" applyNumberFormat="1" applyFont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1" fontId="1" fillId="0" borderId="0" xfId="1" applyNumberFormat="1" applyAlignment="1" applyProtection="1">
      <alignment horizontal="center" vertical="center"/>
      <protection locked="0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3" fillId="0" borderId="0" xfId="1" quotePrefix="1" applyFont="1" applyAlignment="1">
      <alignment horizontal="center" vertical="center" wrapText="1"/>
    </xf>
    <xf numFmtId="3" fontId="7" fillId="0" borderId="35" xfId="1" applyNumberFormat="1" applyFont="1" applyBorder="1" applyAlignment="1">
      <alignment horizontal="center" vertical="center"/>
    </xf>
    <xf numFmtId="3" fontId="1" fillId="0" borderId="50" xfId="1" applyNumberFormat="1" applyBorder="1" applyAlignment="1">
      <alignment horizontal="center" vertical="center"/>
    </xf>
    <xf numFmtId="3" fontId="1" fillId="0" borderId="19" xfId="1" applyNumberFormat="1" applyBorder="1" applyAlignment="1">
      <alignment horizontal="center" vertical="center"/>
    </xf>
    <xf numFmtId="3" fontId="1" fillId="0" borderId="51" xfId="1" applyNumberForma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3" fontId="7" fillId="0" borderId="37" xfId="1" applyNumberFormat="1" applyFont="1" applyBorder="1" applyAlignment="1">
      <alignment horizontal="center" vertical="center"/>
    </xf>
    <xf numFmtId="3" fontId="1" fillId="0" borderId="53" xfId="1" applyNumberFormat="1" applyBorder="1" applyAlignment="1">
      <alignment horizontal="center" vertical="center"/>
    </xf>
    <xf numFmtId="3" fontId="1" fillId="0" borderId="14" xfId="1" applyNumberFormat="1" applyBorder="1" applyAlignment="1">
      <alignment horizontal="center" vertical="center"/>
    </xf>
    <xf numFmtId="3" fontId="1" fillId="0" borderId="25" xfId="1" applyNumberForma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1" fillId="9" borderId="13" xfId="1" applyFont="1" applyFill="1" applyBorder="1" applyAlignment="1">
      <alignment horizontal="left" vertical="center"/>
    </xf>
    <xf numFmtId="3" fontId="1" fillId="0" borderId="54" xfId="1" applyNumberFormat="1" applyBorder="1" applyAlignment="1">
      <alignment horizontal="center" vertical="center"/>
    </xf>
    <xf numFmtId="0" fontId="1" fillId="0" borderId="13" xfId="1" applyBorder="1" applyAlignment="1">
      <alignment horizontal="left"/>
    </xf>
    <xf numFmtId="0" fontId="1" fillId="0" borderId="47" xfId="1" applyBorder="1" applyAlignment="1">
      <alignment horizontal="left" vertical="center"/>
    </xf>
    <xf numFmtId="3" fontId="7" fillId="0" borderId="48" xfId="1" applyNumberFormat="1" applyFont="1" applyBorder="1" applyAlignment="1">
      <alignment horizontal="center" vertical="center"/>
    </xf>
    <xf numFmtId="3" fontId="1" fillId="0" borderId="55" xfId="1" applyNumberFormat="1" applyBorder="1" applyAlignment="1">
      <alignment horizontal="center" vertical="center"/>
    </xf>
    <xf numFmtId="3" fontId="1" fillId="0" borderId="28" xfId="1" applyNumberFormat="1" applyBorder="1" applyAlignment="1">
      <alignment horizontal="center" vertical="center"/>
    </xf>
    <xf numFmtId="3" fontId="1" fillId="0" borderId="56" xfId="1" applyNumberForma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3" fontId="1" fillId="0" borderId="58" xfId="1" applyNumberFormat="1" applyBorder="1" applyAlignment="1">
      <alignment horizontal="center" vertical="center"/>
    </xf>
    <xf numFmtId="3" fontId="1" fillId="0" borderId="12" xfId="1" applyNumberFormat="1" applyBorder="1" applyAlignment="1">
      <alignment horizontal="center" vertical="center"/>
    </xf>
    <xf numFmtId="3" fontId="1" fillId="0" borderId="10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3" fontId="1" fillId="0" borderId="30" xfId="1" applyNumberFormat="1" applyBorder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3" fontId="1" fillId="0" borderId="16" xfId="1" applyNumberFormat="1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3" fontId="1" fillId="0" borderId="32" xfId="1" applyNumberFormat="1" applyBorder="1" applyAlignment="1">
      <alignment horizontal="center" vertical="center"/>
    </xf>
    <xf numFmtId="3" fontId="1" fillId="0" borderId="59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3" fontId="1" fillId="0" borderId="36" xfId="1" applyNumberFormat="1" applyBorder="1" applyAlignment="1">
      <alignment horizontal="center" vertical="center"/>
    </xf>
    <xf numFmtId="0" fontId="1" fillId="0" borderId="13" xfId="1" applyBorder="1" applyAlignment="1">
      <alignment horizontal="left" vertical="center" wrapText="1"/>
    </xf>
    <xf numFmtId="3" fontId="1" fillId="0" borderId="37" xfId="1" applyNumberFormat="1" applyBorder="1" applyAlignment="1">
      <alignment horizontal="center" vertical="center"/>
    </xf>
    <xf numFmtId="3" fontId="7" fillId="0" borderId="47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/>
    </xf>
    <xf numFmtId="0" fontId="19" fillId="0" borderId="0" xfId="1" quotePrefix="1" applyFont="1" applyAlignment="1">
      <alignment horizontal="left"/>
    </xf>
    <xf numFmtId="0" fontId="20" fillId="0" borderId="0" xfId="1" quotePrefix="1" applyFont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21" fillId="0" borderId="0" xfId="1" quotePrefix="1" applyFont="1" applyAlignment="1">
      <alignment horizontal="center"/>
    </xf>
    <xf numFmtId="3" fontId="7" fillId="0" borderId="44" xfId="1" applyNumberFormat="1" applyFont="1" applyBorder="1" applyAlignment="1">
      <alignment horizontal="center" vertical="center"/>
    </xf>
    <xf numFmtId="3" fontId="1" fillId="0" borderId="60" xfId="1" applyNumberFormat="1" applyBorder="1" applyAlignment="1">
      <alignment horizontal="center" vertical="center"/>
    </xf>
    <xf numFmtId="3" fontId="7" fillId="0" borderId="41" xfId="1" applyNumberFormat="1" applyFont="1" applyBorder="1" applyAlignment="1">
      <alignment horizontal="center" vertical="center"/>
    </xf>
    <xf numFmtId="3" fontId="1" fillId="0" borderId="41" xfId="1" applyNumberFormat="1" applyBorder="1" applyAlignment="1">
      <alignment horizontal="center" vertical="center"/>
    </xf>
    <xf numFmtId="3" fontId="1" fillId="0" borderId="7" xfId="1" applyNumberFormat="1" applyBorder="1" applyAlignment="1">
      <alignment horizontal="center" vertical="center"/>
    </xf>
    <xf numFmtId="3" fontId="1" fillId="0" borderId="57" xfId="1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561975</xdr:colOff>
      <xdr:row>0</xdr:row>
      <xdr:rowOff>85725</xdr:rowOff>
    </xdr:from>
    <xdr:to>
      <xdr:col>14</xdr:col>
      <xdr:colOff>609600</xdr:colOff>
      <xdr:row>3</xdr:row>
      <xdr:rowOff>304800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85725"/>
          <a:ext cx="7524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647700</xdr:colOff>
      <xdr:row>108</xdr:row>
      <xdr:rowOff>104775</xdr:rowOff>
    </xdr:from>
    <xdr:to>
      <xdr:col>14</xdr:col>
      <xdr:colOff>638175</xdr:colOff>
      <xdr:row>110</xdr:row>
      <xdr:rowOff>285750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20764500"/>
          <a:ext cx="695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0</xdr:rowOff>
    </xdr:from>
    <xdr:to>
      <xdr:col>1</xdr:col>
      <xdr:colOff>1495425</xdr:colOff>
      <xdr:row>3</xdr:row>
      <xdr:rowOff>333375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190500" y="161925"/>
          <a:ext cx="13049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107</xdr:row>
      <xdr:rowOff>219075</xdr:rowOff>
    </xdr:from>
    <xdr:to>
      <xdr:col>1</xdr:col>
      <xdr:colOff>1438275</xdr:colOff>
      <xdr:row>110</xdr:row>
      <xdr:rowOff>76200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314325" y="20650200"/>
          <a:ext cx="1123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4:O156"/>
  <sheetViews>
    <sheetView showGridLines="0" tabSelected="1" topLeftCell="B1" zoomScale="70" zoomScaleNormal="70" zoomScaleSheetLayoutView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F152" sqref="F152"/>
    </sheetView>
  </sheetViews>
  <sheetFormatPr baseColWidth="10" defaultRowHeight="12.75" x14ac:dyDescent="0.2"/>
  <cols>
    <col min="1" max="1" width="3.7109375" style="1" hidden="1" customWidth="1"/>
    <col min="2" max="2" width="47.5703125" style="1" customWidth="1"/>
    <col min="3" max="3" width="12.28515625" style="1" customWidth="1"/>
    <col min="4" max="15" width="10.5703125" style="1" customWidth="1"/>
    <col min="16" max="16" width="3.85546875" style="1" customWidth="1"/>
    <col min="17" max="17" width="11.42578125" style="1" customWidth="1"/>
    <col min="18" max="16384" width="11.42578125" style="1"/>
  </cols>
  <sheetData>
    <row r="4" spans="1:15" ht="57" customHeight="1" x14ac:dyDescent="0.2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" customHeight="1" x14ac:dyDescent="0.2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3.5" customHeight="1" thickBot="1" x14ac:dyDescent="0.3">
      <c r="B6" s="1" t="s">
        <v>2</v>
      </c>
      <c r="F6" s="4"/>
      <c r="G6" s="4"/>
    </row>
    <row r="7" spans="1:15" ht="15.75" customHeight="1" thickBot="1" x14ac:dyDescent="0.25">
      <c r="A7" s="5"/>
      <c r="B7" s="6" t="s">
        <v>3</v>
      </c>
      <c r="C7" s="7" t="s">
        <v>4</v>
      </c>
      <c r="D7" s="8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10" t="s">
        <v>16</v>
      </c>
    </row>
    <row r="8" spans="1:15" ht="15.75" customHeight="1" thickBot="1" x14ac:dyDescent="0.25">
      <c r="A8" s="5"/>
      <c r="B8" s="11" t="s">
        <v>17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1:15" ht="15.75" customHeight="1" x14ac:dyDescent="0.2">
      <c r="A9" s="5"/>
      <c r="B9" s="15" t="s">
        <v>18</v>
      </c>
      <c r="C9" s="16">
        <f t="shared" ref="C9:C20" si="0">SUM(D9:O9)</f>
        <v>29061</v>
      </c>
      <c r="D9" s="17">
        <v>4286</v>
      </c>
      <c r="E9" s="18">
        <v>2520</v>
      </c>
      <c r="F9" s="19">
        <v>3271</v>
      </c>
      <c r="G9" s="20">
        <v>1633</v>
      </c>
      <c r="H9" s="17">
        <v>3164</v>
      </c>
      <c r="I9" s="21">
        <v>3143</v>
      </c>
      <c r="J9" s="22">
        <v>3140</v>
      </c>
      <c r="K9" s="21">
        <v>2806</v>
      </c>
      <c r="L9" s="21">
        <v>528</v>
      </c>
      <c r="M9" s="21">
        <v>1165</v>
      </c>
      <c r="N9" s="21">
        <v>1118</v>
      </c>
      <c r="O9" s="21">
        <v>2287</v>
      </c>
    </row>
    <row r="10" spans="1:15" ht="15.75" customHeight="1" x14ac:dyDescent="0.25">
      <c r="A10" s="5"/>
      <c r="B10" s="23" t="s">
        <v>19</v>
      </c>
      <c r="C10" s="24">
        <f t="shared" si="0"/>
        <v>0</v>
      </c>
      <c r="D10" s="25">
        <v>0</v>
      </c>
      <c r="E10" s="26">
        <v>0</v>
      </c>
      <c r="F10" s="26">
        <v>0</v>
      </c>
      <c r="G10" s="26">
        <v>0</v>
      </c>
      <c r="H10" s="27">
        <v>0</v>
      </c>
      <c r="I10" s="28">
        <v>0</v>
      </c>
      <c r="J10" s="29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</row>
    <row r="11" spans="1:15" ht="15.75" customHeight="1" x14ac:dyDescent="0.2">
      <c r="A11" s="5"/>
      <c r="B11" s="30" t="s">
        <v>20</v>
      </c>
      <c r="C11" s="24">
        <f t="shared" si="0"/>
        <v>27025</v>
      </c>
      <c r="D11" s="27">
        <v>268</v>
      </c>
      <c r="E11" s="26">
        <v>2244</v>
      </c>
      <c r="F11" s="31">
        <v>2839</v>
      </c>
      <c r="G11" s="32">
        <v>2421</v>
      </c>
      <c r="H11" s="27">
        <v>2550</v>
      </c>
      <c r="I11" s="33">
        <v>2581</v>
      </c>
      <c r="J11" s="29">
        <v>2492</v>
      </c>
      <c r="K11" s="28">
        <v>2314</v>
      </c>
      <c r="L11" s="28">
        <v>2735</v>
      </c>
      <c r="M11" s="28">
        <v>2615</v>
      </c>
      <c r="N11" s="28">
        <v>1685</v>
      </c>
      <c r="O11" s="28">
        <v>2281</v>
      </c>
    </row>
    <row r="12" spans="1:15" ht="15.75" customHeight="1" x14ac:dyDescent="0.2">
      <c r="A12" s="5"/>
      <c r="B12" s="34" t="s">
        <v>21</v>
      </c>
      <c r="C12" s="24">
        <f t="shared" si="0"/>
        <v>568</v>
      </c>
      <c r="D12" s="27">
        <v>109</v>
      </c>
      <c r="E12" s="26">
        <v>46</v>
      </c>
      <c r="F12" s="35">
        <v>0</v>
      </c>
      <c r="G12" s="26">
        <v>6</v>
      </c>
      <c r="H12" s="27">
        <v>4</v>
      </c>
      <c r="I12" s="28">
        <v>0</v>
      </c>
      <c r="J12" s="29">
        <v>0</v>
      </c>
      <c r="K12" s="28">
        <v>1</v>
      </c>
      <c r="L12" s="28">
        <v>2</v>
      </c>
      <c r="M12" s="28">
        <v>106</v>
      </c>
      <c r="N12" s="28">
        <v>130</v>
      </c>
      <c r="O12" s="28">
        <v>164</v>
      </c>
    </row>
    <row r="13" spans="1:15" ht="15.75" customHeight="1" x14ac:dyDescent="0.2">
      <c r="B13" s="23" t="s">
        <v>22</v>
      </c>
      <c r="C13" s="24">
        <f t="shared" si="0"/>
        <v>0</v>
      </c>
      <c r="D13" s="27">
        <v>0</v>
      </c>
      <c r="E13" s="26">
        <v>0</v>
      </c>
      <c r="F13" s="26">
        <v>0</v>
      </c>
      <c r="G13" s="26">
        <v>0</v>
      </c>
      <c r="H13" s="27">
        <v>0</v>
      </c>
      <c r="I13" s="28">
        <v>0</v>
      </c>
      <c r="J13" s="29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</row>
    <row r="14" spans="1:15" ht="15.75" customHeight="1" x14ac:dyDescent="0.2">
      <c r="A14" s="5"/>
      <c r="B14" s="36" t="s">
        <v>23</v>
      </c>
      <c r="C14" s="24">
        <f t="shared" si="0"/>
        <v>17081</v>
      </c>
      <c r="D14" s="27">
        <v>1151</v>
      </c>
      <c r="E14" s="26">
        <v>1138</v>
      </c>
      <c r="F14" s="31">
        <v>1217</v>
      </c>
      <c r="G14" s="32">
        <v>1424</v>
      </c>
      <c r="H14" s="27">
        <v>1586</v>
      </c>
      <c r="I14" s="28">
        <v>1655</v>
      </c>
      <c r="J14" s="29">
        <v>1662</v>
      </c>
      <c r="K14" s="28">
        <v>1633</v>
      </c>
      <c r="L14" s="28">
        <v>1446</v>
      </c>
      <c r="M14" s="28">
        <v>1492</v>
      </c>
      <c r="N14" s="28">
        <v>1446</v>
      </c>
      <c r="O14" s="28">
        <v>1231</v>
      </c>
    </row>
    <row r="15" spans="1:15" ht="15.75" customHeight="1" x14ac:dyDescent="0.2">
      <c r="A15" s="5"/>
      <c r="B15" s="23" t="s">
        <v>24</v>
      </c>
      <c r="C15" s="24">
        <f t="shared" si="0"/>
        <v>0</v>
      </c>
      <c r="D15" s="27">
        <v>0</v>
      </c>
      <c r="E15" s="26">
        <v>0</v>
      </c>
      <c r="F15" s="31">
        <v>0</v>
      </c>
      <c r="G15" s="32">
        <v>0</v>
      </c>
      <c r="H15" s="27">
        <v>0</v>
      </c>
      <c r="I15" s="28">
        <v>0</v>
      </c>
      <c r="J15" s="37">
        <v>0</v>
      </c>
      <c r="K15" s="26">
        <v>0</v>
      </c>
      <c r="L15" s="28">
        <v>0</v>
      </c>
      <c r="M15" s="28">
        <v>0</v>
      </c>
      <c r="N15" s="28">
        <v>0</v>
      </c>
      <c r="O15" s="28">
        <v>0</v>
      </c>
    </row>
    <row r="16" spans="1:15" ht="15.75" customHeight="1" x14ac:dyDescent="0.2">
      <c r="A16" s="5"/>
      <c r="B16" s="23" t="s">
        <v>25</v>
      </c>
      <c r="C16" s="24">
        <f t="shared" si="0"/>
        <v>8870</v>
      </c>
      <c r="D16" s="27">
        <v>536</v>
      </c>
      <c r="E16" s="26">
        <v>504</v>
      </c>
      <c r="F16" s="27">
        <v>642</v>
      </c>
      <c r="G16" s="28">
        <v>774</v>
      </c>
      <c r="H16" s="27">
        <v>1086</v>
      </c>
      <c r="I16" s="28">
        <v>946</v>
      </c>
      <c r="J16" s="37">
        <v>765</v>
      </c>
      <c r="K16" s="26">
        <v>776</v>
      </c>
      <c r="L16" s="28">
        <v>822</v>
      </c>
      <c r="M16" s="28">
        <v>776</v>
      </c>
      <c r="N16" s="28">
        <v>650</v>
      </c>
      <c r="O16" s="28">
        <v>593</v>
      </c>
    </row>
    <row r="17" spans="1:15" ht="15.75" customHeight="1" x14ac:dyDescent="0.2">
      <c r="A17" s="5"/>
      <c r="B17" s="23" t="s">
        <v>26</v>
      </c>
      <c r="C17" s="24">
        <f t="shared" si="0"/>
        <v>1377</v>
      </c>
      <c r="D17" s="27">
        <v>39</v>
      </c>
      <c r="E17" s="26">
        <v>39</v>
      </c>
      <c r="F17" s="27">
        <v>110</v>
      </c>
      <c r="G17" s="28">
        <v>108</v>
      </c>
      <c r="H17" s="27">
        <v>130</v>
      </c>
      <c r="I17" s="28">
        <v>140</v>
      </c>
      <c r="J17" s="37">
        <v>74</v>
      </c>
      <c r="K17" s="26">
        <v>161</v>
      </c>
      <c r="L17" s="28">
        <v>124</v>
      </c>
      <c r="M17" s="28">
        <v>161</v>
      </c>
      <c r="N17" s="28">
        <v>148</v>
      </c>
      <c r="O17" s="28">
        <v>143</v>
      </c>
    </row>
    <row r="18" spans="1:15" ht="15.75" customHeight="1" x14ac:dyDescent="0.2">
      <c r="A18" s="5"/>
      <c r="B18" s="34" t="s">
        <v>27</v>
      </c>
      <c r="C18" s="24">
        <f t="shared" si="0"/>
        <v>1282</v>
      </c>
      <c r="D18" s="38">
        <v>100</v>
      </c>
      <c r="E18" s="39">
        <v>7</v>
      </c>
      <c r="F18" s="38">
        <v>99</v>
      </c>
      <c r="G18" s="33">
        <v>100</v>
      </c>
      <c r="H18" s="38">
        <v>109</v>
      </c>
      <c r="I18" s="33">
        <v>121</v>
      </c>
      <c r="J18" s="40">
        <v>121</v>
      </c>
      <c r="K18" s="39">
        <v>121</v>
      </c>
      <c r="L18" s="33">
        <v>127</v>
      </c>
      <c r="M18" s="33">
        <v>121</v>
      </c>
      <c r="N18" s="33">
        <v>136</v>
      </c>
      <c r="O18" s="33">
        <v>120</v>
      </c>
    </row>
    <row r="19" spans="1:15" ht="15.75" customHeight="1" x14ac:dyDescent="0.2">
      <c r="A19" s="5"/>
      <c r="B19" s="23" t="s">
        <v>28</v>
      </c>
      <c r="C19" s="24">
        <f t="shared" si="0"/>
        <v>29</v>
      </c>
      <c r="D19" s="27">
        <v>8</v>
      </c>
      <c r="E19" s="26">
        <v>2</v>
      </c>
      <c r="F19" s="27">
        <v>11</v>
      </c>
      <c r="G19" s="28">
        <v>3</v>
      </c>
      <c r="H19" s="27">
        <v>3</v>
      </c>
      <c r="I19" s="28">
        <v>2</v>
      </c>
      <c r="J19" s="37">
        <v>0</v>
      </c>
      <c r="K19" s="26">
        <v>0</v>
      </c>
      <c r="L19" s="28">
        <v>0</v>
      </c>
      <c r="M19" s="28">
        <v>0</v>
      </c>
      <c r="N19" s="28">
        <v>0</v>
      </c>
      <c r="O19" s="28">
        <v>0</v>
      </c>
    </row>
    <row r="20" spans="1:15" ht="15.75" customHeight="1" thickBot="1" x14ac:dyDescent="0.25">
      <c r="A20" s="5"/>
      <c r="B20" s="41" t="s">
        <v>29</v>
      </c>
      <c r="C20" s="42">
        <f t="shared" si="0"/>
        <v>388</v>
      </c>
      <c r="D20" s="43">
        <v>0</v>
      </c>
      <c r="E20" s="44">
        <v>0</v>
      </c>
      <c r="F20" s="43">
        <v>0</v>
      </c>
      <c r="G20" s="45">
        <v>0</v>
      </c>
      <c r="H20" s="43">
        <v>0</v>
      </c>
      <c r="I20" s="46">
        <v>58</v>
      </c>
      <c r="J20" s="47">
        <v>50</v>
      </c>
      <c r="K20" s="44">
        <v>69</v>
      </c>
      <c r="L20" s="46">
        <v>65</v>
      </c>
      <c r="M20" s="46">
        <v>69</v>
      </c>
      <c r="N20" s="46">
        <v>32</v>
      </c>
      <c r="O20" s="46">
        <v>45</v>
      </c>
    </row>
    <row r="21" spans="1:15" ht="15.75" customHeight="1" thickBot="1" x14ac:dyDescent="0.25">
      <c r="A21" s="5"/>
      <c r="B21" s="11" t="s">
        <v>30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8"/>
    </row>
    <row r="22" spans="1:15" ht="15.75" customHeight="1" x14ac:dyDescent="0.2">
      <c r="A22" s="5"/>
      <c r="B22" s="49" t="s">
        <v>31</v>
      </c>
      <c r="C22" s="16">
        <f t="shared" ref="C22:C32" si="1">SUM(D22:O22)</f>
        <v>29697</v>
      </c>
      <c r="D22" s="19">
        <v>2148</v>
      </c>
      <c r="E22" s="50">
        <v>2086</v>
      </c>
      <c r="F22" s="17">
        <v>2483</v>
      </c>
      <c r="G22" s="21">
        <v>2670</v>
      </c>
      <c r="H22" s="17">
        <v>2713</v>
      </c>
      <c r="I22" s="18">
        <v>2511</v>
      </c>
      <c r="J22" s="17">
        <v>2333</v>
      </c>
      <c r="K22" s="21">
        <v>2482</v>
      </c>
      <c r="L22" s="21">
        <v>2738</v>
      </c>
      <c r="M22" s="51">
        <v>2604</v>
      </c>
      <c r="N22" s="21">
        <v>2617</v>
      </c>
      <c r="O22" s="21">
        <v>2312</v>
      </c>
    </row>
    <row r="23" spans="1:15" ht="15.75" customHeight="1" x14ac:dyDescent="0.2">
      <c r="A23" s="5"/>
      <c r="B23" s="23" t="s">
        <v>32</v>
      </c>
      <c r="C23" s="24">
        <f t="shared" si="1"/>
        <v>0</v>
      </c>
      <c r="D23" s="52">
        <v>0</v>
      </c>
      <c r="E23" s="26">
        <v>0</v>
      </c>
      <c r="F23" s="53">
        <v>0</v>
      </c>
      <c r="G23" s="28">
        <v>0</v>
      </c>
      <c r="H23" s="28">
        <v>0</v>
      </c>
      <c r="I23" s="28">
        <v>0</v>
      </c>
      <c r="J23" s="54">
        <v>0</v>
      </c>
      <c r="K23" s="55">
        <v>0</v>
      </c>
      <c r="L23" s="28">
        <v>0</v>
      </c>
      <c r="M23" s="27">
        <v>0</v>
      </c>
      <c r="N23" s="28">
        <v>0</v>
      </c>
      <c r="O23" s="28">
        <v>0</v>
      </c>
    </row>
    <row r="24" spans="1:15" ht="15.75" customHeight="1" x14ac:dyDescent="0.2">
      <c r="A24" s="5"/>
      <c r="B24" s="30" t="s">
        <v>33</v>
      </c>
      <c r="C24" s="24">
        <f t="shared" si="1"/>
        <v>18179</v>
      </c>
      <c r="D24" s="52">
        <v>1295</v>
      </c>
      <c r="E24" s="39">
        <v>1589</v>
      </c>
      <c r="F24" s="53">
        <v>1840</v>
      </c>
      <c r="G24" s="28">
        <v>1680</v>
      </c>
      <c r="H24" s="28">
        <v>1680</v>
      </c>
      <c r="I24" s="28">
        <v>1509</v>
      </c>
      <c r="J24" s="54">
        <v>1344</v>
      </c>
      <c r="K24" s="27">
        <v>1437</v>
      </c>
      <c r="L24" s="28">
        <v>1610</v>
      </c>
      <c r="M24" s="27">
        <v>1650</v>
      </c>
      <c r="N24" s="28">
        <v>1439</v>
      </c>
      <c r="O24" s="28">
        <v>1106</v>
      </c>
    </row>
    <row r="25" spans="1:15" ht="15.75" customHeight="1" x14ac:dyDescent="0.2">
      <c r="A25" s="5"/>
      <c r="B25" s="34" t="s">
        <v>21</v>
      </c>
      <c r="C25" s="24">
        <f t="shared" si="1"/>
        <v>0</v>
      </c>
      <c r="D25" s="56">
        <v>0</v>
      </c>
      <c r="E25" s="26">
        <v>0</v>
      </c>
      <c r="F25" s="27">
        <v>0</v>
      </c>
      <c r="G25" s="28">
        <v>0</v>
      </c>
      <c r="H25" s="27">
        <v>0</v>
      </c>
      <c r="I25" s="28">
        <v>0</v>
      </c>
      <c r="J25" s="27">
        <v>0</v>
      </c>
      <c r="K25" s="28">
        <v>0</v>
      </c>
      <c r="L25" s="28">
        <v>0</v>
      </c>
      <c r="M25" s="27">
        <v>0</v>
      </c>
      <c r="N25" s="28">
        <v>0</v>
      </c>
      <c r="O25" s="28">
        <v>0</v>
      </c>
    </row>
    <row r="26" spans="1:15" ht="15.75" customHeight="1" x14ac:dyDescent="0.2">
      <c r="B26" s="57" t="s">
        <v>34</v>
      </c>
      <c r="C26" s="24">
        <f t="shared" si="1"/>
        <v>0</v>
      </c>
      <c r="D26" s="35">
        <v>0</v>
      </c>
      <c r="E26" s="26">
        <v>0</v>
      </c>
      <c r="F26" s="27">
        <v>0</v>
      </c>
      <c r="G26" s="28">
        <v>0</v>
      </c>
      <c r="H26" s="27">
        <v>0</v>
      </c>
      <c r="I26" s="28">
        <v>0</v>
      </c>
      <c r="J26" s="27">
        <v>0</v>
      </c>
      <c r="K26" s="28">
        <v>0</v>
      </c>
      <c r="L26" s="28">
        <v>0</v>
      </c>
      <c r="M26" s="54">
        <v>0</v>
      </c>
      <c r="N26" s="28">
        <v>0</v>
      </c>
      <c r="O26" s="28">
        <v>0</v>
      </c>
    </row>
    <row r="27" spans="1:15" ht="15.75" customHeight="1" x14ac:dyDescent="0.2">
      <c r="A27" s="5"/>
      <c r="B27" s="58" t="s">
        <v>35</v>
      </c>
      <c r="C27" s="24">
        <f t="shared" si="1"/>
        <v>0</v>
      </c>
      <c r="D27" s="35">
        <v>0</v>
      </c>
      <c r="E27" s="26">
        <v>0</v>
      </c>
      <c r="F27" s="27">
        <v>0</v>
      </c>
      <c r="G27" s="28">
        <v>0</v>
      </c>
      <c r="H27" s="27">
        <v>0</v>
      </c>
      <c r="I27" s="28">
        <v>0</v>
      </c>
      <c r="J27" s="27">
        <v>0</v>
      </c>
      <c r="K27" s="28">
        <v>0</v>
      </c>
      <c r="L27" s="59">
        <v>0</v>
      </c>
      <c r="M27" s="54">
        <v>0</v>
      </c>
      <c r="N27" s="28">
        <v>0</v>
      </c>
      <c r="O27" s="28">
        <v>0</v>
      </c>
    </row>
    <row r="28" spans="1:15" ht="15.75" customHeight="1" x14ac:dyDescent="0.2">
      <c r="A28" s="5"/>
      <c r="B28" s="23" t="s">
        <v>25</v>
      </c>
      <c r="C28" s="24">
        <f t="shared" si="1"/>
        <v>0</v>
      </c>
      <c r="D28" s="35">
        <v>0</v>
      </c>
      <c r="E28" s="26">
        <v>0</v>
      </c>
      <c r="F28" s="27">
        <v>0</v>
      </c>
      <c r="G28" s="28">
        <v>0</v>
      </c>
      <c r="H28" s="27">
        <v>0</v>
      </c>
      <c r="I28" s="28">
        <v>0</v>
      </c>
      <c r="J28" s="27">
        <v>0</v>
      </c>
      <c r="K28" s="28">
        <v>0</v>
      </c>
      <c r="L28" s="28">
        <v>0</v>
      </c>
      <c r="M28" s="54">
        <v>0</v>
      </c>
      <c r="N28" s="28">
        <v>0</v>
      </c>
      <c r="O28" s="28">
        <v>0</v>
      </c>
    </row>
    <row r="29" spans="1:15" ht="15.75" customHeight="1" x14ac:dyDescent="0.2">
      <c r="A29" s="5"/>
      <c r="B29" s="23" t="s">
        <v>26</v>
      </c>
      <c r="C29" s="24">
        <f t="shared" si="1"/>
        <v>0</v>
      </c>
      <c r="D29" s="35">
        <v>0</v>
      </c>
      <c r="E29" s="26">
        <v>0</v>
      </c>
      <c r="F29" s="27">
        <v>0</v>
      </c>
      <c r="G29" s="28">
        <v>0</v>
      </c>
      <c r="H29" s="27">
        <v>0</v>
      </c>
      <c r="I29" s="28">
        <v>0</v>
      </c>
      <c r="J29" s="27">
        <v>0</v>
      </c>
      <c r="K29" s="28">
        <v>0</v>
      </c>
      <c r="L29" s="28">
        <v>0</v>
      </c>
      <c r="M29" s="54">
        <v>0</v>
      </c>
      <c r="N29" s="28">
        <v>0</v>
      </c>
      <c r="O29" s="28">
        <v>0</v>
      </c>
    </row>
    <row r="30" spans="1:15" ht="15.75" customHeight="1" x14ac:dyDescent="0.2">
      <c r="A30" s="5"/>
      <c r="B30" s="34" t="s">
        <v>27</v>
      </c>
      <c r="C30" s="24">
        <f t="shared" si="1"/>
        <v>0</v>
      </c>
      <c r="D30" s="35">
        <v>0</v>
      </c>
      <c r="E30" s="26">
        <v>0</v>
      </c>
      <c r="F30" s="27">
        <v>0</v>
      </c>
      <c r="G30" s="28">
        <v>0</v>
      </c>
      <c r="H30" s="27">
        <v>0</v>
      </c>
      <c r="I30" s="28">
        <v>0</v>
      </c>
      <c r="J30" s="27">
        <v>0</v>
      </c>
      <c r="K30" s="28">
        <v>0</v>
      </c>
      <c r="L30" s="28">
        <v>0</v>
      </c>
      <c r="M30" s="54">
        <v>0</v>
      </c>
      <c r="N30" s="28">
        <v>0</v>
      </c>
      <c r="O30" s="28">
        <v>0</v>
      </c>
    </row>
    <row r="31" spans="1:15" ht="15.75" customHeight="1" x14ac:dyDescent="0.2">
      <c r="A31" s="5"/>
      <c r="B31" s="23" t="s">
        <v>28</v>
      </c>
      <c r="C31" s="24">
        <f t="shared" si="1"/>
        <v>0</v>
      </c>
      <c r="D31" s="35">
        <v>0</v>
      </c>
      <c r="E31" s="26">
        <v>0</v>
      </c>
      <c r="F31" s="27">
        <v>0</v>
      </c>
      <c r="G31" s="28">
        <v>0</v>
      </c>
      <c r="H31" s="27">
        <v>0</v>
      </c>
      <c r="I31" s="28">
        <v>0</v>
      </c>
      <c r="J31" s="27">
        <v>0</v>
      </c>
      <c r="K31" s="28">
        <v>0</v>
      </c>
      <c r="L31" s="28">
        <v>0</v>
      </c>
      <c r="M31" s="54">
        <v>0</v>
      </c>
      <c r="N31" s="28">
        <v>0</v>
      </c>
      <c r="O31" s="28">
        <v>0</v>
      </c>
    </row>
    <row r="32" spans="1:15" ht="15.75" customHeight="1" thickBot="1" x14ac:dyDescent="0.25">
      <c r="A32" s="5"/>
      <c r="B32" s="41" t="s">
        <v>29</v>
      </c>
      <c r="C32" s="42">
        <f t="shared" si="1"/>
        <v>0</v>
      </c>
      <c r="D32" s="60">
        <v>0</v>
      </c>
      <c r="E32" s="61">
        <v>0</v>
      </c>
      <c r="F32" s="62">
        <v>0</v>
      </c>
      <c r="G32" s="63">
        <v>0</v>
      </c>
      <c r="H32" s="62">
        <v>0</v>
      </c>
      <c r="I32" s="63">
        <v>0</v>
      </c>
      <c r="J32" s="62">
        <v>0</v>
      </c>
      <c r="K32" s="64">
        <v>0</v>
      </c>
      <c r="L32" s="63">
        <v>0</v>
      </c>
      <c r="M32" s="65">
        <v>0</v>
      </c>
      <c r="N32" s="64">
        <v>0</v>
      </c>
      <c r="O32" s="64">
        <v>0</v>
      </c>
    </row>
    <row r="33" spans="1:15" ht="15.75" customHeight="1" thickBot="1" x14ac:dyDescent="0.25">
      <c r="A33" s="5"/>
      <c r="B33" s="11" t="s">
        <v>36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48"/>
    </row>
    <row r="34" spans="1:15" ht="15.75" customHeight="1" x14ac:dyDescent="0.2">
      <c r="A34" s="5"/>
      <c r="B34" s="30" t="s">
        <v>18</v>
      </c>
      <c r="C34" s="66">
        <f t="shared" ref="C34:C41" si="2">SUM(D34:O34)</f>
        <v>8503</v>
      </c>
      <c r="D34" s="38">
        <v>811</v>
      </c>
      <c r="E34" s="33">
        <v>812</v>
      </c>
      <c r="F34" s="33">
        <v>735</v>
      </c>
      <c r="G34" s="21">
        <v>769</v>
      </c>
      <c r="H34" s="33">
        <v>944</v>
      </c>
      <c r="I34" s="67">
        <v>846</v>
      </c>
      <c r="J34" s="67">
        <v>665</v>
      </c>
      <c r="K34" s="38">
        <v>140</v>
      </c>
      <c r="L34" s="33">
        <v>774</v>
      </c>
      <c r="M34" s="33">
        <v>236</v>
      </c>
      <c r="N34" s="67">
        <v>613</v>
      </c>
      <c r="O34" s="67">
        <v>1158</v>
      </c>
    </row>
    <row r="35" spans="1:15" ht="15.75" customHeight="1" x14ac:dyDescent="0.2">
      <c r="A35" s="5"/>
      <c r="B35" s="34" t="s">
        <v>19</v>
      </c>
      <c r="C35" s="68">
        <f t="shared" si="2"/>
        <v>7780</v>
      </c>
      <c r="D35" s="27">
        <v>980</v>
      </c>
      <c r="E35" s="28">
        <v>0</v>
      </c>
      <c r="F35" s="28">
        <v>0</v>
      </c>
      <c r="G35" s="28">
        <v>1153</v>
      </c>
      <c r="H35" s="28">
        <v>1153</v>
      </c>
      <c r="I35" s="69">
        <v>1141</v>
      </c>
      <c r="J35" s="69">
        <v>881</v>
      </c>
      <c r="K35" s="27">
        <v>143</v>
      </c>
      <c r="L35" s="28">
        <v>963</v>
      </c>
      <c r="M35" s="28">
        <v>911</v>
      </c>
      <c r="N35" s="69">
        <v>450</v>
      </c>
      <c r="O35" s="69">
        <v>5</v>
      </c>
    </row>
    <row r="36" spans="1:15" ht="15.75" customHeight="1" x14ac:dyDescent="0.2">
      <c r="A36" s="5"/>
      <c r="B36" s="23" t="s">
        <v>37</v>
      </c>
      <c r="C36" s="68">
        <f t="shared" si="2"/>
        <v>95</v>
      </c>
      <c r="D36" s="62">
        <v>0</v>
      </c>
      <c r="E36" s="64">
        <v>0</v>
      </c>
      <c r="F36" s="61">
        <v>8</v>
      </c>
      <c r="G36" s="70">
        <v>9</v>
      </c>
      <c r="H36" s="64">
        <v>12</v>
      </c>
      <c r="I36" s="64">
        <v>7</v>
      </c>
      <c r="J36" s="64">
        <v>14</v>
      </c>
      <c r="K36" s="64">
        <v>2</v>
      </c>
      <c r="L36" s="64">
        <v>13</v>
      </c>
      <c r="M36" s="64">
        <v>13</v>
      </c>
      <c r="N36" s="64">
        <v>9</v>
      </c>
      <c r="O36" s="64">
        <v>8</v>
      </c>
    </row>
    <row r="37" spans="1:15" ht="15.75" customHeight="1" x14ac:dyDescent="0.2">
      <c r="B37" s="41" t="s">
        <v>38</v>
      </c>
      <c r="C37" s="71">
        <f t="shared" si="2"/>
        <v>3524</v>
      </c>
      <c r="D37" s="62">
        <v>0</v>
      </c>
      <c r="E37" s="64">
        <v>0</v>
      </c>
      <c r="F37" s="64">
        <v>392</v>
      </c>
      <c r="G37" s="64">
        <v>578</v>
      </c>
      <c r="H37" s="64">
        <v>429</v>
      </c>
      <c r="I37" s="64">
        <v>369</v>
      </c>
      <c r="J37" s="64">
        <v>335</v>
      </c>
      <c r="K37" s="62">
        <v>254</v>
      </c>
      <c r="L37" s="64">
        <v>326</v>
      </c>
      <c r="M37" s="64">
        <v>276</v>
      </c>
      <c r="N37" s="64">
        <v>315</v>
      </c>
      <c r="O37" s="64">
        <v>250</v>
      </c>
    </row>
    <row r="38" spans="1:15" ht="15.75" customHeight="1" x14ac:dyDescent="0.2">
      <c r="B38" s="72" t="s">
        <v>39</v>
      </c>
      <c r="C38" s="71">
        <f t="shared" si="2"/>
        <v>0</v>
      </c>
      <c r="D38" s="73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3">
        <v>0</v>
      </c>
      <c r="L38" s="74">
        <v>0</v>
      </c>
      <c r="M38" s="74">
        <v>0</v>
      </c>
      <c r="N38" s="74">
        <v>0</v>
      </c>
      <c r="O38" s="74">
        <v>0</v>
      </c>
    </row>
    <row r="39" spans="1:15" ht="15.75" customHeight="1" x14ac:dyDescent="0.2">
      <c r="A39" s="5"/>
      <c r="B39" s="23" t="s">
        <v>25</v>
      </c>
      <c r="C39" s="71">
        <f t="shared" si="2"/>
        <v>1878</v>
      </c>
      <c r="D39" s="75">
        <v>63</v>
      </c>
      <c r="E39" s="64">
        <v>77</v>
      </c>
      <c r="F39" s="64">
        <v>82</v>
      </c>
      <c r="G39" s="64">
        <v>112</v>
      </c>
      <c r="H39" s="70">
        <v>88</v>
      </c>
      <c r="I39" s="76">
        <v>262</v>
      </c>
      <c r="J39" s="77">
        <v>163</v>
      </c>
      <c r="K39" s="75">
        <v>163</v>
      </c>
      <c r="L39" s="64">
        <v>150</v>
      </c>
      <c r="M39" s="64">
        <v>217</v>
      </c>
      <c r="N39" s="77">
        <v>248</v>
      </c>
      <c r="O39" s="77">
        <v>253</v>
      </c>
    </row>
    <row r="40" spans="1:15" ht="15.75" customHeight="1" x14ac:dyDescent="0.2">
      <c r="A40" s="5"/>
      <c r="B40" s="34" t="s">
        <v>27</v>
      </c>
      <c r="C40" s="71">
        <f t="shared" si="2"/>
        <v>0</v>
      </c>
      <c r="D40" s="75">
        <v>0</v>
      </c>
      <c r="E40" s="77">
        <v>0</v>
      </c>
      <c r="F40" s="64">
        <v>0</v>
      </c>
      <c r="G40" s="64">
        <v>0</v>
      </c>
      <c r="H40" s="70">
        <v>0</v>
      </c>
      <c r="I40" s="76">
        <v>0</v>
      </c>
      <c r="J40" s="77">
        <v>0</v>
      </c>
      <c r="K40" s="75">
        <v>0</v>
      </c>
      <c r="L40" s="64">
        <v>0</v>
      </c>
      <c r="M40" s="64">
        <v>0</v>
      </c>
      <c r="N40" s="77">
        <v>0</v>
      </c>
      <c r="O40" s="77">
        <v>0</v>
      </c>
    </row>
    <row r="41" spans="1:15" ht="15.75" customHeight="1" thickBot="1" x14ac:dyDescent="0.25">
      <c r="A41" s="5"/>
      <c r="B41" s="41" t="s">
        <v>29</v>
      </c>
      <c r="C41" s="71">
        <f t="shared" si="2"/>
        <v>96</v>
      </c>
      <c r="D41" s="75">
        <v>17</v>
      </c>
      <c r="E41" s="77">
        <v>17</v>
      </c>
      <c r="F41" s="64">
        <v>13</v>
      </c>
      <c r="G41" s="63">
        <v>10</v>
      </c>
      <c r="H41" s="64">
        <v>10</v>
      </c>
      <c r="I41" s="77">
        <v>0</v>
      </c>
      <c r="J41" s="77">
        <v>0</v>
      </c>
      <c r="K41" s="75">
        <v>0</v>
      </c>
      <c r="L41" s="64">
        <v>0</v>
      </c>
      <c r="M41" s="64">
        <v>0</v>
      </c>
      <c r="N41" s="77">
        <v>0</v>
      </c>
      <c r="O41" s="77">
        <v>29</v>
      </c>
    </row>
    <row r="42" spans="1:15" ht="15.75" customHeight="1" thickBot="1" x14ac:dyDescent="0.25">
      <c r="A42" s="5"/>
      <c r="B42" s="11" t="s">
        <v>40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48"/>
    </row>
    <row r="43" spans="1:15" ht="15.75" customHeight="1" x14ac:dyDescent="0.2">
      <c r="A43" s="5"/>
      <c r="B43" s="30" t="s">
        <v>18</v>
      </c>
      <c r="C43" s="66">
        <f t="shared" ref="C43:C50" si="3">SUM(D43:O43)</f>
        <v>1866</v>
      </c>
      <c r="D43" s="38">
        <v>195</v>
      </c>
      <c r="E43" s="21">
        <v>48</v>
      </c>
      <c r="F43" s="21">
        <v>0</v>
      </c>
      <c r="G43" s="21">
        <v>0</v>
      </c>
      <c r="H43" s="21">
        <v>0</v>
      </c>
      <c r="I43" s="21">
        <v>161</v>
      </c>
      <c r="J43" s="21">
        <v>242</v>
      </c>
      <c r="K43" s="17">
        <v>145</v>
      </c>
      <c r="L43" s="21">
        <v>130</v>
      </c>
      <c r="M43" s="17">
        <v>223</v>
      </c>
      <c r="N43" s="21">
        <v>297</v>
      </c>
      <c r="O43" s="78">
        <v>425</v>
      </c>
    </row>
    <row r="44" spans="1:15" ht="15.75" customHeight="1" x14ac:dyDescent="0.2">
      <c r="A44" s="5"/>
      <c r="B44" s="23" t="s">
        <v>38</v>
      </c>
      <c r="C44" s="24">
        <f t="shared" si="3"/>
        <v>0</v>
      </c>
      <c r="D44" s="62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2">
        <v>0</v>
      </c>
      <c r="L44" s="64">
        <v>0</v>
      </c>
      <c r="M44" s="62">
        <v>0</v>
      </c>
      <c r="N44" s="28">
        <v>0</v>
      </c>
      <c r="O44" s="79">
        <v>0</v>
      </c>
    </row>
    <row r="45" spans="1:15" ht="14.25" customHeight="1" thickBot="1" x14ac:dyDescent="0.25">
      <c r="A45" s="5"/>
      <c r="B45" s="34" t="s">
        <v>19</v>
      </c>
      <c r="C45" s="68">
        <f t="shared" si="3"/>
        <v>1095</v>
      </c>
      <c r="D45" s="27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7">
        <v>0</v>
      </c>
      <c r="L45" s="28">
        <v>53</v>
      </c>
      <c r="M45" s="27">
        <v>227</v>
      </c>
      <c r="N45" s="28">
        <v>348</v>
      </c>
      <c r="O45" s="80">
        <v>467</v>
      </c>
    </row>
    <row r="46" spans="1:15" ht="15.75" hidden="1" customHeight="1" thickBot="1" x14ac:dyDescent="0.25">
      <c r="A46" s="5"/>
      <c r="B46" s="57" t="s">
        <v>22</v>
      </c>
      <c r="C46" s="68">
        <f t="shared" si="3"/>
        <v>0</v>
      </c>
      <c r="D46" s="62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2">
        <v>0</v>
      </c>
      <c r="L46" s="64">
        <v>0</v>
      </c>
      <c r="M46" s="62">
        <v>0</v>
      </c>
      <c r="N46" s="28">
        <v>0</v>
      </c>
      <c r="O46" s="79">
        <v>0</v>
      </c>
    </row>
    <row r="47" spans="1:15" ht="15.75" hidden="1" customHeight="1" thickBot="1" x14ac:dyDescent="0.25">
      <c r="A47" s="5"/>
      <c r="B47" s="36" t="s">
        <v>23</v>
      </c>
      <c r="C47" s="68">
        <f t="shared" si="3"/>
        <v>0</v>
      </c>
      <c r="D47" s="27">
        <v>0</v>
      </c>
      <c r="E47" s="28">
        <v>0</v>
      </c>
      <c r="F47" s="28">
        <v>0</v>
      </c>
      <c r="G47" s="28">
        <v>0</v>
      </c>
      <c r="H47" s="27">
        <v>0</v>
      </c>
      <c r="I47" s="28">
        <v>0</v>
      </c>
      <c r="J47" s="59">
        <v>0</v>
      </c>
      <c r="K47" s="28">
        <v>0</v>
      </c>
      <c r="L47" s="28">
        <v>0</v>
      </c>
      <c r="M47" s="27">
        <v>0</v>
      </c>
      <c r="N47" s="28">
        <v>0</v>
      </c>
      <c r="O47" s="80">
        <v>0</v>
      </c>
    </row>
    <row r="48" spans="1:15" ht="30" hidden="1" customHeight="1" thickBot="1" x14ac:dyDescent="0.25">
      <c r="A48" s="5"/>
      <c r="B48" s="81" t="s">
        <v>41</v>
      </c>
      <c r="C48" s="24">
        <f t="shared" si="3"/>
        <v>0</v>
      </c>
      <c r="D48" s="62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70">
        <v>0</v>
      </c>
      <c r="K48" s="62">
        <v>0</v>
      </c>
      <c r="L48" s="28">
        <v>0</v>
      </c>
      <c r="M48" s="27">
        <v>0</v>
      </c>
      <c r="N48" s="28">
        <v>0</v>
      </c>
      <c r="O48" s="80">
        <v>0</v>
      </c>
    </row>
    <row r="49" spans="1:15" ht="15.75" hidden="1" customHeight="1" thickBot="1" x14ac:dyDescent="0.25">
      <c r="A49" s="5"/>
      <c r="B49" s="36" t="s">
        <v>42</v>
      </c>
      <c r="C49" s="24">
        <f t="shared" si="3"/>
        <v>0</v>
      </c>
      <c r="D49" s="6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70">
        <v>0</v>
      </c>
      <c r="K49" s="62">
        <v>0</v>
      </c>
      <c r="L49" s="28">
        <v>0</v>
      </c>
      <c r="M49" s="62">
        <v>0</v>
      </c>
      <c r="N49" s="28">
        <v>0</v>
      </c>
      <c r="O49" s="79">
        <v>0</v>
      </c>
    </row>
    <row r="50" spans="1:15" ht="15.75" hidden="1" customHeight="1" thickBot="1" x14ac:dyDescent="0.25">
      <c r="A50" s="5"/>
      <c r="B50" s="23" t="s">
        <v>25</v>
      </c>
      <c r="C50" s="68">
        <f t="shared" si="3"/>
        <v>0</v>
      </c>
      <c r="D50" s="27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82">
        <v>0</v>
      </c>
      <c r="L50" s="63">
        <v>0</v>
      </c>
      <c r="M50" s="82">
        <v>0</v>
      </c>
      <c r="N50" s="63">
        <v>0</v>
      </c>
      <c r="O50" s="83">
        <v>0</v>
      </c>
    </row>
    <row r="51" spans="1:15" ht="15.75" customHeight="1" thickBot="1" x14ac:dyDescent="0.25">
      <c r="A51" s="5"/>
      <c r="B51" s="11" t="s">
        <v>43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48"/>
    </row>
    <row r="52" spans="1:15" ht="0.75" hidden="1" customHeight="1" x14ac:dyDescent="0.2">
      <c r="A52" s="5"/>
      <c r="B52" s="30" t="s">
        <v>18</v>
      </c>
      <c r="C52" s="84">
        <f>SUM(D52:O52)</f>
        <v>0</v>
      </c>
      <c r="D52" s="85"/>
      <c r="E52" s="86"/>
      <c r="F52" s="87"/>
      <c r="G52" s="88"/>
      <c r="H52" s="89"/>
      <c r="I52" s="86"/>
      <c r="J52" s="86"/>
      <c r="K52" s="89"/>
      <c r="L52" s="86"/>
      <c r="M52" s="90"/>
      <c r="N52" s="91"/>
      <c r="O52" s="92"/>
    </row>
    <row r="53" spans="1:15" ht="15.75" hidden="1" customHeight="1" x14ac:dyDescent="0.2">
      <c r="A53" s="5"/>
      <c r="B53" s="34" t="s">
        <v>19</v>
      </c>
      <c r="C53" s="93">
        <f>SUM(D53:O53)</f>
        <v>0</v>
      </c>
      <c r="D53" s="94"/>
      <c r="E53" s="95"/>
      <c r="F53" s="96"/>
      <c r="G53" s="95"/>
      <c r="H53" s="95"/>
      <c r="I53" s="95"/>
      <c r="J53" s="95"/>
      <c r="K53" s="95"/>
      <c r="L53" s="97"/>
      <c r="M53" s="98"/>
      <c r="N53" s="99"/>
      <c r="O53" s="100"/>
    </row>
    <row r="54" spans="1:15" ht="15.75" customHeight="1" thickBot="1" x14ac:dyDescent="0.25">
      <c r="A54" s="5"/>
      <c r="B54" s="23" t="s">
        <v>33</v>
      </c>
      <c r="C54" s="24">
        <f>SUM(D54:O54)</f>
        <v>2148</v>
      </c>
      <c r="D54" s="101">
        <v>127</v>
      </c>
      <c r="E54" s="28">
        <v>79</v>
      </c>
      <c r="F54" s="102">
        <v>184</v>
      </c>
      <c r="G54" s="59">
        <v>164</v>
      </c>
      <c r="H54" s="28">
        <v>171</v>
      </c>
      <c r="I54" s="69">
        <v>137</v>
      </c>
      <c r="J54" s="69">
        <v>172</v>
      </c>
      <c r="K54" s="69">
        <v>168</v>
      </c>
      <c r="L54" s="103">
        <v>223</v>
      </c>
      <c r="M54" s="27">
        <v>252</v>
      </c>
      <c r="N54" s="104">
        <v>228</v>
      </c>
      <c r="O54" s="104">
        <v>243</v>
      </c>
    </row>
    <row r="55" spans="1:15" ht="14.25" hidden="1" customHeight="1" thickBot="1" x14ac:dyDescent="0.25">
      <c r="A55" s="5"/>
      <c r="B55" s="105" t="s">
        <v>25</v>
      </c>
      <c r="C55" s="106">
        <f>SUM(D55:O55)</f>
        <v>0</v>
      </c>
      <c r="D55" s="107"/>
      <c r="E55" s="108"/>
      <c r="F55" s="109"/>
      <c r="G55" s="110"/>
      <c r="H55" s="108"/>
      <c r="I55" s="108"/>
      <c r="J55" s="108"/>
      <c r="K55" s="108"/>
      <c r="L55" s="111"/>
      <c r="M55" s="112"/>
      <c r="N55" s="113"/>
      <c r="O55" s="114"/>
    </row>
    <row r="56" spans="1:15" ht="15.75" customHeight="1" thickBot="1" x14ac:dyDescent="0.25">
      <c r="A56" s="5"/>
      <c r="B56" s="11" t="s">
        <v>44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48"/>
    </row>
    <row r="57" spans="1:15" ht="15.75" customHeight="1" x14ac:dyDescent="0.2">
      <c r="A57" s="5"/>
      <c r="B57" s="30" t="s">
        <v>18</v>
      </c>
      <c r="C57" s="115">
        <f>SUM(D57:O57)</f>
        <v>1519</v>
      </c>
      <c r="D57" s="116">
        <v>0</v>
      </c>
      <c r="E57" s="33">
        <v>107</v>
      </c>
      <c r="F57" s="38">
        <v>115</v>
      </c>
      <c r="G57" s="18">
        <v>172</v>
      </c>
      <c r="H57" s="43">
        <v>109</v>
      </c>
      <c r="I57" s="33">
        <v>88</v>
      </c>
      <c r="J57" s="33">
        <v>116</v>
      </c>
      <c r="K57" s="43">
        <v>131</v>
      </c>
      <c r="L57" s="33">
        <v>139</v>
      </c>
      <c r="M57" s="38">
        <v>185</v>
      </c>
      <c r="N57" s="33">
        <v>249</v>
      </c>
      <c r="O57" s="33">
        <v>108</v>
      </c>
    </row>
    <row r="58" spans="1:15" ht="15.75" customHeight="1" x14ac:dyDescent="0.2">
      <c r="A58" s="5"/>
      <c r="B58" s="34" t="s">
        <v>19</v>
      </c>
      <c r="C58" s="24">
        <f>SUM(D58:O58)</f>
        <v>3274</v>
      </c>
      <c r="D58" s="117">
        <v>0</v>
      </c>
      <c r="E58" s="28">
        <v>200</v>
      </c>
      <c r="F58" s="27">
        <v>256</v>
      </c>
      <c r="G58" s="26">
        <v>371</v>
      </c>
      <c r="H58" s="28">
        <v>203</v>
      </c>
      <c r="I58" s="59">
        <v>204</v>
      </c>
      <c r="J58" s="28">
        <v>293</v>
      </c>
      <c r="K58" s="28">
        <v>287</v>
      </c>
      <c r="L58" s="54">
        <v>294</v>
      </c>
      <c r="M58" s="27">
        <v>392</v>
      </c>
      <c r="N58" s="28">
        <v>532</v>
      </c>
      <c r="O58" s="28">
        <v>242</v>
      </c>
    </row>
    <row r="59" spans="1:15" ht="15.75" customHeight="1" x14ac:dyDescent="0.2">
      <c r="A59" s="5"/>
      <c r="B59" s="23" t="s">
        <v>33</v>
      </c>
      <c r="C59" s="93">
        <f>SUM(D59:O59)</f>
        <v>0</v>
      </c>
      <c r="D59" s="118"/>
      <c r="E59" s="119"/>
      <c r="F59" s="120"/>
      <c r="G59" s="120"/>
      <c r="H59" s="119"/>
      <c r="I59" s="119"/>
      <c r="J59" s="119"/>
      <c r="K59" s="119"/>
      <c r="L59" s="121"/>
      <c r="M59" s="121"/>
      <c r="N59" s="121"/>
      <c r="O59" s="122"/>
    </row>
    <row r="60" spans="1:15" ht="15.75" customHeight="1" thickBot="1" x14ac:dyDescent="0.25">
      <c r="B60" s="105" t="s">
        <v>25</v>
      </c>
      <c r="C60" s="123">
        <f>SUM(D60:O60)</f>
        <v>0</v>
      </c>
      <c r="D60" s="43">
        <v>0</v>
      </c>
      <c r="E60" s="46">
        <v>0</v>
      </c>
      <c r="F60" s="43">
        <v>0</v>
      </c>
      <c r="G60" s="43">
        <v>0</v>
      </c>
      <c r="H60" s="46">
        <v>0</v>
      </c>
      <c r="I60" s="46">
        <v>0</v>
      </c>
      <c r="J60" s="46">
        <v>0</v>
      </c>
      <c r="K60" s="44">
        <v>0</v>
      </c>
      <c r="L60" s="55">
        <v>0</v>
      </c>
      <c r="M60" s="55">
        <v>0</v>
      </c>
      <c r="N60" s="55">
        <v>0</v>
      </c>
      <c r="O60" s="124">
        <v>0</v>
      </c>
    </row>
    <row r="61" spans="1:15" ht="15.75" customHeight="1" thickBot="1" x14ac:dyDescent="0.25">
      <c r="A61" s="5"/>
      <c r="B61" s="11" t="s">
        <v>45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48"/>
    </row>
    <row r="62" spans="1:15" ht="15.75" customHeight="1" x14ac:dyDescent="0.2">
      <c r="A62" s="5"/>
      <c r="B62" s="30" t="s">
        <v>18</v>
      </c>
      <c r="C62" s="115">
        <f t="shared" ref="C62:C67" si="4">SUM(D62:O62)</f>
        <v>1093</v>
      </c>
      <c r="D62" s="116">
        <v>80</v>
      </c>
      <c r="E62" s="39">
        <v>68</v>
      </c>
      <c r="F62" s="38">
        <v>62</v>
      </c>
      <c r="G62" s="18">
        <v>0</v>
      </c>
      <c r="H62" s="43">
        <v>79</v>
      </c>
      <c r="I62" s="33">
        <v>114</v>
      </c>
      <c r="J62" s="33">
        <v>104</v>
      </c>
      <c r="K62" s="33">
        <v>40</v>
      </c>
      <c r="L62" s="33">
        <v>99</v>
      </c>
      <c r="M62" s="33">
        <v>214</v>
      </c>
      <c r="N62" s="33">
        <v>225</v>
      </c>
      <c r="O62" s="33">
        <v>8</v>
      </c>
    </row>
    <row r="63" spans="1:15" ht="15.75" customHeight="1" x14ac:dyDescent="0.2">
      <c r="A63" s="5"/>
      <c r="B63" s="34" t="s">
        <v>19</v>
      </c>
      <c r="C63" s="24">
        <f t="shared" si="4"/>
        <v>1286</v>
      </c>
      <c r="D63" s="117">
        <v>184</v>
      </c>
      <c r="E63" s="26">
        <v>152</v>
      </c>
      <c r="F63" s="27">
        <v>0</v>
      </c>
      <c r="G63" s="26">
        <v>0</v>
      </c>
      <c r="H63" s="28">
        <v>87</v>
      </c>
      <c r="I63" s="28">
        <v>96</v>
      </c>
      <c r="J63" s="26">
        <v>141</v>
      </c>
      <c r="K63" s="28">
        <v>45</v>
      </c>
      <c r="L63" s="54">
        <v>98</v>
      </c>
      <c r="M63" s="54">
        <v>232</v>
      </c>
      <c r="N63" s="54">
        <v>242</v>
      </c>
      <c r="O63" s="54">
        <v>9</v>
      </c>
    </row>
    <row r="64" spans="1:15" ht="15.75" customHeight="1" x14ac:dyDescent="0.2">
      <c r="A64" s="5"/>
      <c r="B64" s="125" t="s">
        <v>39</v>
      </c>
      <c r="C64" s="24">
        <f t="shared" si="4"/>
        <v>511</v>
      </c>
      <c r="D64" s="117">
        <v>72</v>
      </c>
      <c r="E64" s="26">
        <v>61</v>
      </c>
      <c r="F64" s="27">
        <v>88</v>
      </c>
      <c r="G64" s="28">
        <v>58</v>
      </c>
      <c r="H64" s="28">
        <v>74</v>
      </c>
      <c r="I64" s="26">
        <v>68</v>
      </c>
      <c r="J64" s="52">
        <v>60</v>
      </c>
      <c r="K64" s="54">
        <v>26</v>
      </c>
      <c r="L64" s="54">
        <v>0</v>
      </c>
      <c r="M64" s="54">
        <v>0</v>
      </c>
      <c r="N64" s="54">
        <v>0</v>
      </c>
      <c r="O64" s="54">
        <v>4</v>
      </c>
    </row>
    <row r="65" spans="1:15" ht="15.75" customHeight="1" x14ac:dyDescent="0.2">
      <c r="A65" s="5"/>
      <c r="B65" s="23" t="s">
        <v>33</v>
      </c>
      <c r="C65" s="24">
        <f t="shared" si="4"/>
        <v>2365</v>
      </c>
      <c r="D65" s="117">
        <v>142</v>
      </c>
      <c r="E65" s="26">
        <v>200</v>
      </c>
      <c r="F65" s="27">
        <v>246</v>
      </c>
      <c r="G65" s="28">
        <v>213</v>
      </c>
      <c r="H65" s="28">
        <v>201</v>
      </c>
      <c r="I65" s="28">
        <v>207</v>
      </c>
      <c r="J65" s="54">
        <v>183</v>
      </c>
      <c r="K65" s="52">
        <v>144</v>
      </c>
      <c r="L65" s="54">
        <v>183</v>
      </c>
      <c r="M65" s="54">
        <v>226</v>
      </c>
      <c r="N65" s="54">
        <v>237</v>
      </c>
      <c r="O65" s="54">
        <v>183</v>
      </c>
    </row>
    <row r="66" spans="1:15" ht="15.75" customHeight="1" x14ac:dyDescent="0.2">
      <c r="A66" s="5"/>
      <c r="B66" s="126" t="s">
        <v>25</v>
      </c>
      <c r="C66" s="24">
        <f t="shared" si="4"/>
        <v>0</v>
      </c>
      <c r="D66" s="117">
        <v>0</v>
      </c>
      <c r="E66" s="26">
        <v>0</v>
      </c>
      <c r="F66" s="27">
        <v>0</v>
      </c>
      <c r="G66" s="28">
        <v>0</v>
      </c>
      <c r="H66" s="33">
        <v>0</v>
      </c>
      <c r="I66" s="28">
        <v>0</v>
      </c>
      <c r="J66" s="28">
        <v>0</v>
      </c>
      <c r="K66" s="127">
        <v>0</v>
      </c>
      <c r="L66" s="54">
        <v>0</v>
      </c>
      <c r="M66" s="54">
        <v>0</v>
      </c>
      <c r="N66" s="54">
        <v>0</v>
      </c>
      <c r="O66" s="54">
        <v>0</v>
      </c>
    </row>
    <row r="67" spans="1:15" ht="15.75" customHeight="1" thickBot="1" x14ac:dyDescent="0.25">
      <c r="A67" s="5"/>
      <c r="B67" s="105" t="s">
        <v>46</v>
      </c>
      <c r="C67" s="24">
        <f t="shared" si="4"/>
        <v>15</v>
      </c>
      <c r="D67" s="128">
        <v>0</v>
      </c>
      <c r="E67" s="129">
        <v>0</v>
      </c>
      <c r="F67" s="130">
        <v>0</v>
      </c>
      <c r="G67" s="45">
        <v>0</v>
      </c>
      <c r="H67" s="45">
        <v>0</v>
      </c>
      <c r="I67" s="28">
        <v>0</v>
      </c>
      <c r="J67" s="45">
        <v>0</v>
      </c>
      <c r="K67" s="45">
        <v>0</v>
      </c>
      <c r="L67" s="45">
        <v>0</v>
      </c>
      <c r="M67" s="131">
        <v>5</v>
      </c>
      <c r="N67" s="131">
        <v>10</v>
      </c>
      <c r="O67" s="131">
        <v>0</v>
      </c>
    </row>
    <row r="68" spans="1:15" ht="15.75" customHeight="1" thickBot="1" x14ac:dyDescent="0.25">
      <c r="A68" s="5"/>
      <c r="B68" s="11" t="s">
        <v>47</v>
      </c>
      <c r="C68" s="12"/>
      <c r="D68" s="12"/>
      <c r="E68" s="12"/>
      <c r="F68" s="12"/>
      <c r="G68" s="12"/>
      <c r="H68" s="12"/>
      <c r="I68" s="12"/>
      <c r="J68" s="12"/>
      <c r="K68" s="132"/>
      <c r="L68" s="132"/>
      <c r="M68" s="132"/>
      <c r="N68" s="12"/>
      <c r="O68" s="48"/>
    </row>
    <row r="69" spans="1:15" ht="15.75" customHeight="1" x14ac:dyDescent="0.2">
      <c r="A69" s="5"/>
      <c r="B69" s="30" t="s">
        <v>18</v>
      </c>
      <c r="C69" s="115">
        <f>SUM(D69:O69)</f>
        <v>778</v>
      </c>
      <c r="D69" s="116">
        <v>73</v>
      </c>
      <c r="E69" s="18">
        <v>63</v>
      </c>
      <c r="F69" s="38">
        <v>86</v>
      </c>
      <c r="G69" s="33">
        <v>85</v>
      </c>
      <c r="H69" s="43">
        <v>87</v>
      </c>
      <c r="I69" s="33">
        <v>101</v>
      </c>
      <c r="J69" s="33">
        <v>38</v>
      </c>
      <c r="K69" s="28">
        <v>0</v>
      </c>
      <c r="L69" s="28">
        <v>0</v>
      </c>
      <c r="M69" s="28">
        <v>15</v>
      </c>
      <c r="N69" s="33">
        <v>130</v>
      </c>
      <c r="O69" s="33">
        <v>100</v>
      </c>
    </row>
    <row r="70" spans="1:15" ht="15.75" customHeight="1" x14ac:dyDescent="0.2">
      <c r="A70" s="5"/>
      <c r="B70" s="34" t="s">
        <v>19</v>
      </c>
      <c r="C70" s="24">
        <f>SUM(D70:O70)</f>
        <v>1009</v>
      </c>
      <c r="D70" s="117">
        <v>156</v>
      </c>
      <c r="E70" s="26">
        <v>113</v>
      </c>
      <c r="F70" s="27">
        <v>110</v>
      </c>
      <c r="G70" s="28">
        <v>125</v>
      </c>
      <c r="H70" s="28">
        <v>101</v>
      </c>
      <c r="I70" s="28">
        <v>120</v>
      </c>
      <c r="J70" s="28">
        <v>44</v>
      </c>
      <c r="K70" s="28">
        <v>0</v>
      </c>
      <c r="L70" s="28">
        <v>0</v>
      </c>
      <c r="M70" s="28">
        <v>0</v>
      </c>
      <c r="N70" s="54">
        <v>138</v>
      </c>
      <c r="O70" s="54">
        <v>102</v>
      </c>
    </row>
    <row r="71" spans="1:15" ht="15.75" customHeight="1" x14ac:dyDescent="0.2">
      <c r="A71" s="5"/>
      <c r="B71" s="23" t="s">
        <v>33</v>
      </c>
      <c r="C71" s="24">
        <f>SUM(D71:O71)</f>
        <v>0</v>
      </c>
      <c r="D71" s="117">
        <v>0</v>
      </c>
      <c r="E71" s="26">
        <v>0</v>
      </c>
      <c r="F71" s="27">
        <v>0</v>
      </c>
      <c r="G71" s="28">
        <v>0</v>
      </c>
      <c r="H71" s="28">
        <v>0</v>
      </c>
      <c r="I71" s="69">
        <v>0</v>
      </c>
      <c r="J71" s="28">
        <v>0</v>
      </c>
      <c r="K71" s="69">
        <v>0</v>
      </c>
      <c r="L71" s="54">
        <v>0</v>
      </c>
      <c r="M71" s="54">
        <v>0</v>
      </c>
      <c r="N71" s="33">
        <v>0</v>
      </c>
      <c r="O71" s="33">
        <v>0</v>
      </c>
    </row>
    <row r="72" spans="1:15" ht="15.75" customHeight="1" thickBot="1" x14ac:dyDescent="0.25">
      <c r="A72" s="5"/>
      <c r="B72" s="105" t="s">
        <v>25</v>
      </c>
      <c r="C72" s="123">
        <f>SUM(D72:O72)</f>
        <v>95</v>
      </c>
      <c r="D72" s="43">
        <v>0</v>
      </c>
      <c r="E72" s="44">
        <v>0</v>
      </c>
      <c r="F72" s="43">
        <v>0</v>
      </c>
      <c r="G72" s="46">
        <v>0</v>
      </c>
      <c r="H72" s="28">
        <v>0</v>
      </c>
      <c r="I72" s="28">
        <v>0</v>
      </c>
      <c r="J72" s="46">
        <v>0</v>
      </c>
      <c r="K72" s="46">
        <v>0</v>
      </c>
      <c r="L72" s="55">
        <v>10</v>
      </c>
      <c r="M72" s="55">
        <v>20</v>
      </c>
      <c r="N72" s="55">
        <v>30</v>
      </c>
      <c r="O72" s="55">
        <v>35</v>
      </c>
    </row>
    <row r="73" spans="1:15" ht="15.75" customHeight="1" thickBot="1" x14ac:dyDescent="0.25">
      <c r="A73" s="5"/>
      <c r="B73" s="11" t="s">
        <v>48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48"/>
    </row>
    <row r="74" spans="1:15" ht="15.75" customHeight="1" x14ac:dyDescent="0.2">
      <c r="A74" s="5"/>
      <c r="B74" s="30" t="s">
        <v>18</v>
      </c>
      <c r="C74" s="66">
        <f>SUM(D74:O74)</f>
        <v>1416</v>
      </c>
      <c r="D74" s="38">
        <v>12</v>
      </c>
      <c r="E74" s="33">
        <v>105</v>
      </c>
      <c r="F74" s="21">
        <v>91</v>
      </c>
      <c r="G74" s="38">
        <v>167</v>
      </c>
      <c r="H74" s="28">
        <v>193</v>
      </c>
      <c r="I74" s="69">
        <v>182</v>
      </c>
      <c r="J74" s="33">
        <v>101</v>
      </c>
      <c r="K74" s="31">
        <v>100</v>
      </c>
      <c r="L74" s="33">
        <v>145</v>
      </c>
      <c r="M74" s="33">
        <v>164</v>
      </c>
      <c r="N74" s="33">
        <v>156</v>
      </c>
      <c r="O74" s="33">
        <v>0</v>
      </c>
    </row>
    <row r="75" spans="1:15" ht="15.75" customHeight="1" x14ac:dyDescent="0.2">
      <c r="A75" s="5"/>
      <c r="B75" s="34" t="s">
        <v>19</v>
      </c>
      <c r="C75" s="68">
        <f>SUM(D75:O75)</f>
        <v>50</v>
      </c>
      <c r="D75" s="27">
        <v>12</v>
      </c>
      <c r="E75" s="28">
        <v>0</v>
      </c>
      <c r="F75" s="28">
        <v>38</v>
      </c>
      <c r="G75" s="27">
        <v>0</v>
      </c>
      <c r="H75" s="28">
        <v>0</v>
      </c>
      <c r="I75" s="69">
        <v>0</v>
      </c>
      <c r="J75" s="28">
        <v>0</v>
      </c>
      <c r="K75" s="35">
        <v>0</v>
      </c>
      <c r="L75" s="28">
        <v>0</v>
      </c>
      <c r="M75" s="28">
        <v>0</v>
      </c>
      <c r="N75" s="28">
        <v>0</v>
      </c>
      <c r="O75" s="33">
        <v>0</v>
      </c>
    </row>
    <row r="76" spans="1:15" ht="15.75" customHeight="1" x14ac:dyDescent="0.2">
      <c r="A76" s="5"/>
      <c r="B76" s="41" t="s">
        <v>38</v>
      </c>
      <c r="C76" s="71">
        <f>SUM(D76:O76)</f>
        <v>260</v>
      </c>
      <c r="D76" s="62">
        <v>0</v>
      </c>
      <c r="E76" s="64">
        <v>0</v>
      </c>
      <c r="F76" s="64">
        <v>0</v>
      </c>
      <c r="G76" s="62">
        <v>0</v>
      </c>
      <c r="H76" s="28">
        <v>48</v>
      </c>
      <c r="I76" s="69">
        <v>0</v>
      </c>
      <c r="J76" s="64">
        <v>2</v>
      </c>
      <c r="K76" s="62">
        <v>25</v>
      </c>
      <c r="L76" s="64">
        <v>66</v>
      </c>
      <c r="M76" s="64">
        <v>46</v>
      </c>
      <c r="N76" s="33">
        <v>57</v>
      </c>
      <c r="O76" s="33">
        <v>16</v>
      </c>
    </row>
    <row r="77" spans="1:15" ht="15.75" customHeight="1" thickBot="1" x14ac:dyDescent="0.25">
      <c r="A77" s="5"/>
      <c r="B77" s="133" t="s">
        <v>25</v>
      </c>
      <c r="C77" s="42">
        <f>SUM(D77:O77)</f>
        <v>0</v>
      </c>
      <c r="D77" s="62">
        <v>0</v>
      </c>
      <c r="E77" s="64">
        <v>0</v>
      </c>
      <c r="F77" s="63">
        <v>0</v>
      </c>
      <c r="G77" s="65">
        <v>0</v>
      </c>
      <c r="H77" s="64">
        <v>0</v>
      </c>
      <c r="I77" s="69">
        <v>0</v>
      </c>
      <c r="J77" s="64">
        <v>0</v>
      </c>
      <c r="K77" s="61">
        <v>0</v>
      </c>
      <c r="L77" s="65">
        <v>0</v>
      </c>
      <c r="M77" s="65">
        <v>0</v>
      </c>
      <c r="N77" s="65">
        <v>0</v>
      </c>
      <c r="O77" s="65">
        <v>0</v>
      </c>
    </row>
    <row r="78" spans="1:15" ht="15.75" customHeight="1" thickBot="1" x14ac:dyDescent="0.25">
      <c r="A78" s="5"/>
      <c r="B78" s="11" t="s">
        <v>49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48"/>
    </row>
    <row r="79" spans="1:15" ht="17.25" customHeight="1" x14ac:dyDescent="0.2">
      <c r="A79" s="5"/>
      <c r="B79" s="30" t="s">
        <v>18</v>
      </c>
      <c r="C79" s="115">
        <f>SUM(D79:O79)</f>
        <v>2387</v>
      </c>
      <c r="D79" s="38">
        <v>110</v>
      </c>
      <c r="E79" s="33">
        <v>248</v>
      </c>
      <c r="F79" s="38">
        <v>135</v>
      </c>
      <c r="G79" s="33">
        <v>305</v>
      </c>
      <c r="H79" s="43">
        <v>231</v>
      </c>
      <c r="I79" s="33">
        <v>182</v>
      </c>
      <c r="J79" s="46">
        <v>202</v>
      </c>
      <c r="K79" s="43">
        <v>216</v>
      </c>
      <c r="L79" s="33">
        <v>237</v>
      </c>
      <c r="M79" s="33">
        <v>248</v>
      </c>
      <c r="N79" s="33">
        <v>105</v>
      </c>
      <c r="O79" s="33">
        <v>168</v>
      </c>
    </row>
    <row r="80" spans="1:15" ht="15.75" customHeight="1" x14ac:dyDescent="0.2">
      <c r="A80" s="5"/>
      <c r="B80" s="34" t="s">
        <v>19</v>
      </c>
      <c r="C80" s="24">
        <f>SUM(D80:O80)</f>
        <v>2277</v>
      </c>
      <c r="D80" s="37">
        <v>161</v>
      </c>
      <c r="E80" s="28">
        <v>342</v>
      </c>
      <c r="F80" s="27">
        <v>95</v>
      </c>
      <c r="G80" s="28">
        <v>218</v>
      </c>
      <c r="H80" s="28">
        <v>231</v>
      </c>
      <c r="I80" s="28">
        <v>137</v>
      </c>
      <c r="J80" s="28">
        <v>152</v>
      </c>
      <c r="K80" s="28">
        <v>73</v>
      </c>
      <c r="L80" s="54">
        <v>327</v>
      </c>
      <c r="M80" s="54">
        <v>327</v>
      </c>
      <c r="N80" s="54">
        <v>93</v>
      </c>
      <c r="O80" s="54">
        <v>121</v>
      </c>
    </row>
    <row r="81" spans="1:15" ht="15.75" customHeight="1" x14ac:dyDescent="0.2">
      <c r="B81" s="23" t="s">
        <v>33</v>
      </c>
      <c r="C81" s="24">
        <f>SUM(D81:O81)</f>
        <v>1863</v>
      </c>
      <c r="D81" s="27">
        <v>73</v>
      </c>
      <c r="E81" s="28">
        <v>106</v>
      </c>
      <c r="F81" s="27">
        <v>132</v>
      </c>
      <c r="G81" s="28">
        <v>130</v>
      </c>
      <c r="H81" s="28">
        <v>140</v>
      </c>
      <c r="I81" s="28">
        <v>189</v>
      </c>
      <c r="J81" s="28">
        <v>111</v>
      </c>
      <c r="K81" s="28">
        <v>100</v>
      </c>
      <c r="L81" s="54">
        <v>101</v>
      </c>
      <c r="M81" s="54">
        <v>165</v>
      </c>
      <c r="N81" s="54">
        <v>367</v>
      </c>
      <c r="O81" s="54">
        <v>249</v>
      </c>
    </row>
    <row r="82" spans="1:15" ht="15.75" customHeight="1" x14ac:dyDescent="0.2">
      <c r="A82" s="5"/>
      <c r="B82" s="133" t="s">
        <v>25</v>
      </c>
      <c r="C82" s="42">
        <f>SUM(D82:O82)</f>
        <v>35</v>
      </c>
      <c r="D82" s="62">
        <v>0</v>
      </c>
      <c r="E82" s="64">
        <v>1</v>
      </c>
      <c r="F82" s="28">
        <v>0</v>
      </c>
      <c r="G82" s="64">
        <v>1</v>
      </c>
      <c r="H82" s="64">
        <v>4</v>
      </c>
      <c r="I82" s="64">
        <v>1</v>
      </c>
      <c r="J82" s="64">
        <v>2</v>
      </c>
      <c r="K82" s="64">
        <v>2</v>
      </c>
      <c r="L82" s="65">
        <v>8</v>
      </c>
      <c r="M82" s="65">
        <v>7</v>
      </c>
      <c r="N82" s="65">
        <v>6</v>
      </c>
      <c r="O82" s="65">
        <v>3</v>
      </c>
    </row>
    <row r="83" spans="1:15" ht="15.75" customHeight="1" thickBot="1" x14ac:dyDescent="0.25">
      <c r="A83" s="5"/>
      <c r="B83" s="133" t="s">
        <v>46</v>
      </c>
      <c r="C83" s="42">
        <f>SUM(D83:O83)</f>
        <v>65</v>
      </c>
      <c r="D83" s="62">
        <v>5</v>
      </c>
      <c r="E83" s="64">
        <v>6</v>
      </c>
      <c r="F83" s="45">
        <v>10</v>
      </c>
      <c r="G83" s="65">
        <v>7</v>
      </c>
      <c r="H83" s="64">
        <v>5</v>
      </c>
      <c r="I83" s="64">
        <v>12</v>
      </c>
      <c r="J83" s="64">
        <v>1</v>
      </c>
      <c r="K83" s="64">
        <v>7</v>
      </c>
      <c r="L83" s="65">
        <v>3</v>
      </c>
      <c r="M83" s="65">
        <v>0</v>
      </c>
      <c r="N83" s="65">
        <v>5</v>
      </c>
      <c r="O83" s="65">
        <v>4</v>
      </c>
    </row>
    <row r="84" spans="1:15" ht="15.75" customHeight="1" thickBot="1" x14ac:dyDescent="0.25">
      <c r="A84" s="5"/>
      <c r="B84" s="11" t="s">
        <v>50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48"/>
    </row>
    <row r="85" spans="1:15" ht="15.75" customHeight="1" x14ac:dyDescent="0.2">
      <c r="A85" s="5"/>
      <c r="B85" s="30" t="s">
        <v>18</v>
      </c>
      <c r="C85" s="66">
        <f t="shared" ref="C85:C90" si="5">SUM(D85:O85)</f>
        <v>0</v>
      </c>
      <c r="D85" s="38">
        <v>0</v>
      </c>
      <c r="E85" s="21">
        <v>0</v>
      </c>
      <c r="F85" s="21">
        <v>0</v>
      </c>
      <c r="G85" s="38">
        <v>0</v>
      </c>
      <c r="H85" s="33">
        <v>0</v>
      </c>
      <c r="I85" s="38">
        <v>0</v>
      </c>
      <c r="J85" s="134">
        <v>0</v>
      </c>
      <c r="K85" s="38">
        <v>0</v>
      </c>
      <c r="L85" s="33">
        <v>0</v>
      </c>
      <c r="M85" s="33">
        <v>0</v>
      </c>
      <c r="N85" s="33">
        <v>0</v>
      </c>
      <c r="O85" s="33">
        <v>0</v>
      </c>
    </row>
    <row r="86" spans="1:15" ht="15.75" customHeight="1" x14ac:dyDescent="0.2">
      <c r="A86" s="5"/>
      <c r="B86" s="34" t="s">
        <v>19</v>
      </c>
      <c r="C86" s="68">
        <f t="shared" si="5"/>
        <v>0</v>
      </c>
      <c r="D86" s="27">
        <v>0</v>
      </c>
      <c r="E86" s="28">
        <v>0</v>
      </c>
      <c r="F86" s="28">
        <v>0</v>
      </c>
      <c r="G86" s="27">
        <v>0</v>
      </c>
      <c r="H86" s="28">
        <v>0</v>
      </c>
      <c r="I86" s="28">
        <v>0</v>
      </c>
      <c r="J86" s="59">
        <v>0</v>
      </c>
      <c r="K86" s="27">
        <v>0</v>
      </c>
      <c r="L86" s="28">
        <v>0</v>
      </c>
      <c r="M86" s="28">
        <v>0</v>
      </c>
      <c r="N86" s="33">
        <v>0</v>
      </c>
      <c r="O86" s="33">
        <v>0</v>
      </c>
    </row>
    <row r="87" spans="1:15" ht="15.75" customHeight="1" x14ac:dyDescent="0.2">
      <c r="A87" s="5"/>
      <c r="B87" s="135" t="s">
        <v>39</v>
      </c>
      <c r="C87" s="68">
        <f t="shared" si="5"/>
        <v>0</v>
      </c>
      <c r="D87" s="62">
        <v>0</v>
      </c>
      <c r="E87" s="64">
        <v>0</v>
      </c>
      <c r="F87" s="64">
        <v>0</v>
      </c>
      <c r="G87" s="62">
        <v>0</v>
      </c>
      <c r="H87" s="33">
        <v>0</v>
      </c>
      <c r="I87" s="28">
        <v>0</v>
      </c>
      <c r="J87" s="70">
        <v>0</v>
      </c>
      <c r="K87" s="62">
        <v>0</v>
      </c>
      <c r="L87" s="28">
        <v>0</v>
      </c>
      <c r="M87" s="62">
        <v>0</v>
      </c>
      <c r="N87" s="46">
        <v>0</v>
      </c>
      <c r="O87" s="46">
        <v>0</v>
      </c>
    </row>
    <row r="88" spans="1:15" ht="15.75" customHeight="1" x14ac:dyDescent="0.2">
      <c r="A88" s="5"/>
      <c r="B88" s="41" t="s">
        <v>38</v>
      </c>
      <c r="C88" s="71">
        <f t="shared" si="5"/>
        <v>0</v>
      </c>
      <c r="D88" s="62">
        <v>0</v>
      </c>
      <c r="E88" s="70">
        <v>0</v>
      </c>
      <c r="F88" s="64">
        <v>0</v>
      </c>
      <c r="G88" s="62">
        <v>0</v>
      </c>
      <c r="H88" s="33">
        <v>0</v>
      </c>
      <c r="I88" s="69">
        <v>0</v>
      </c>
      <c r="J88" s="64">
        <v>0</v>
      </c>
      <c r="K88" s="136">
        <v>0</v>
      </c>
      <c r="L88" s="59">
        <v>0</v>
      </c>
      <c r="M88" s="136">
        <v>0</v>
      </c>
      <c r="N88" s="70">
        <v>0</v>
      </c>
      <c r="O88" s="70">
        <v>0</v>
      </c>
    </row>
    <row r="89" spans="1:15" ht="15.75" customHeight="1" x14ac:dyDescent="0.2">
      <c r="A89" s="5"/>
      <c r="B89" s="133" t="s">
        <v>25</v>
      </c>
      <c r="C89" s="42">
        <f t="shared" si="5"/>
        <v>281</v>
      </c>
      <c r="D89" s="62">
        <v>0</v>
      </c>
      <c r="E89" s="64">
        <v>1</v>
      </c>
      <c r="F89" s="28">
        <v>15</v>
      </c>
      <c r="G89" s="65">
        <v>35</v>
      </c>
      <c r="H89" s="64">
        <v>42</v>
      </c>
      <c r="I89" s="64">
        <v>28</v>
      </c>
      <c r="J89" s="64">
        <v>27</v>
      </c>
      <c r="K89" s="64">
        <v>26</v>
      </c>
      <c r="L89" s="65">
        <v>19</v>
      </c>
      <c r="M89" s="65">
        <v>31</v>
      </c>
      <c r="N89" s="65">
        <v>35</v>
      </c>
      <c r="O89" s="65">
        <v>22</v>
      </c>
    </row>
    <row r="90" spans="1:15" ht="15.75" customHeight="1" thickBot="1" x14ac:dyDescent="0.25">
      <c r="A90" s="5"/>
      <c r="B90" s="133" t="s">
        <v>46</v>
      </c>
      <c r="C90" s="42">
        <f t="shared" si="5"/>
        <v>0</v>
      </c>
      <c r="D90" s="62">
        <v>0</v>
      </c>
      <c r="E90" s="64">
        <v>0</v>
      </c>
      <c r="F90" s="45">
        <v>0</v>
      </c>
      <c r="G90" s="65">
        <v>0</v>
      </c>
      <c r="H90" s="64">
        <v>0</v>
      </c>
      <c r="I90" s="64">
        <v>0</v>
      </c>
      <c r="J90" s="64">
        <v>0</v>
      </c>
      <c r="K90" s="64">
        <v>0</v>
      </c>
      <c r="L90" s="65">
        <v>0</v>
      </c>
      <c r="M90" s="65">
        <v>0</v>
      </c>
      <c r="N90" s="65">
        <v>0</v>
      </c>
      <c r="O90" s="65">
        <v>0</v>
      </c>
    </row>
    <row r="91" spans="1:15" ht="15.75" customHeight="1" thickBot="1" x14ac:dyDescent="0.25">
      <c r="B91" s="11" t="s">
        <v>51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48"/>
    </row>
    <row r="92" spans="1:15" ht="15.75" customHeight="1" x14ac:dyDescent="0.2">
      <c r="B92" s="15" t="s">
        <v>18</v>
      </c>
      <c r="C92" s="16">
        <f>SUM(D92:O92)</f>
        <v>136</v>
      </c>
      <c r="D92" s="137">
        <v>0</v>
      </c>
      <c r="E92" s="21">
        <v>0</v>
      </c>
      <c r="F92" s="21">
        <v>0</v>
      </c>
      <c r="G92" s="51">
        <v>7</v>
      </c>
      <c r="H92" s="138">
        <v>0</v>
      </c>
      <c r="I92" s="69">
        <v>0</v>
      </c>
      <c r="J92" s="21">
        <v>0</v>
      </c>
      <c r="K92" s="21">
        <v>1</v>
      </c>
      <c r="L92" s="21">
        <v>12</v>
      </c>
      <c r="M92" s="21">
        <v>2</v>
      </c>
      <c r="N92" s="21">
        <v>88</v>
      </c>
      <c r="O92" s="21">
        <v>26</v>
      </c>
    </row>
    <row r="93" spans="1:15" ht="15.75" customHeight="1" x14ac:dyDescent="0.2">
      <c r="B93" s="34" t="s">
        <v>19</v>
      </c>
      <c r="C93" s="24">
        <f>SUM(D93:O93)</f>
        <v>1</v>
      </c>
      <c r="D93" s="117">
        <v>0</v>
      </c>
      <c r="E93" s="28">
        <v>0</v>
      </c>
      <c r="F93" s="28">
        <v>0</v>
      </c>
      <c r="G93" s="28">
        <v>0</v>
      </c>
      <c r="H93" s="28">
        <v>0</v>
      </c>
      <c r="I93" s="59">
        <v>0</v>
      </c>
      <c r="J93" s="28">
        <v>0</v>
      </c>
      <c r="K93" s="28">
        <v>1</v>
      </c>
      <c r="L93" s="54">
        <v>0</v>
      </c>
      <c r="M93" s="54">
        <v>0</v>
      </c>
      <c r="N93" s="54">
        <v>0</v>
      </c>
      <c r="O93" s="54">
        <v>0</v>
      </c>
    </row>
    <row r="94" spans="1:15" ht="15.75" customHeight="1" x14ac:dyDescent="0.2">
      <c r="A94" s="5"/>
      <c r="B94" s="23" t="s">
        <v>33</v>
      </c>
      <c r="C94" s="24">
        <f>SUM(D94:O94)</f>
        <v>398</v>
      </c>
      <c r="D94" s="139">
        <v>115</v>
      </c>
      <c r="E94" s="28">
        <v>156</v>
      </c>
      <c r="F94" s="140">
        <v>104</v>
      </c>
      <c r="G94" s="54">
        <v>23</v>
      </c>
      <c r="H94" s="28">
        <v>0</v>
      </c>
      <c r="I94" s="69">
        <v>0</v>
      </c>
      <c r="J94" s="28">
        <v>0</v>
      </c>
      <c r="K94" s="28">
        <v>0</v>
      </c>
      <c r="L94" s="54">
        <v>0</v>
      </c>
      <c r="M94" s="54">
        <v>0</v>
      </c>
      <c r="N94" s="28">
        <v>0</v>
      </c>
      <c r="O94" s="54">
        <v>0</v>
      </c>
    </row>
    <row r="95" spans="1:15" ht="15.75" customHeight="1" thickBot="1" x14ac:dyDescent="0.25">
      <c r="A95" s="5"/>
      <c r="B95" s="105" t="s">
        <v>25</v>
      </c>
      <c r="C95" s="123">
        <f>SUM(D95:O95)</f>
        <v>0</v>
      </c>
      <c r="D95" s="43">
        <v>0</v>
      </c>
      <c r="E95" s="46">
        <v>0</v>
      </c>
      <c r="F95" s="45">
        <v>0</v>
      </c>
      <c r="G95" s="55">
        <v>0</v>
      </c>
      <c r="H95" s="46">
        <v>0</v>
      </c>
      <c r="I95" s="46">
        <v>0</v>
      </c>
      <c r="J95" s="46">
        <v>0</v>
      </c>
      <c r="K95" s="46">
        <v>0</v>
      </c>
      <c r="L95" s="55">
        <v>0</v>
      </c>
      <c r="M95" s="55">
        <v>0</v>
      </c>
      <c r="N95" s="33">
        <v>0</v>
      </c>
      <c r="O95" s="55">
        <v>0</v>
      </c>
    </row>
    <row r="96" spans="1:15" ht="15.75" customHeight="1" thickBot="1" x14ac:dyDescent="0.25">
      <c r="A96" s="5"/>
      <c r="B96" s="11" t="s">
        <v>52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48"/>
    </row>
    <row r="97" spans="1:15" ht="15.75" customHeight="1" x14ac:dyDescent="0.2">
      <c r="A97" s="5"/>
      <c r="B97" s="15" t="s">
        <v>18</v>
      </c>
      <c r="C97" s="16">
        <f>SUM(D97:O97)</f>
        <v>2320</v>
      </c>
      <c r="D97" s="137">
        <v>126</v>
      </c>
      <c r="E97" s="21">
        <v>194</v>
      </c>
      <c r="F97" s="21">
        <v>0</v>
      </c>
      <c r="G97" s="51">
        <v>265</v>
      </c>
      <c r="H97" s="138">
        <v>0</v>
      </c>
      <c r="I97" s="21">
        <v>0</v>
      </c>
      <c r="J97" s="21">
        <v>254</v>
      </c>
      <c r="K97" s="138">
        <v>184</v>
      </c>
      <c r="L97" s="21">
        <v>271</v>
      </c>
      <c r="M97" s="21">
        <v>331</v>
      </c>
      <c r="N97" s="21">
        <v>379</v>
      </c>
      <c r="O97" s="21">
        <v>316</v>
      </c>
    </row>
    <row r="98" spans="1:15" ht="15.75" customHeight="1" x14ac:dyDescent="0.2">
      <c r="A98" s="5"/>
      <c r="B98" s="34" t="s">
        <v>19</v>
      </c>
      <c r="C98" s="24">
        <f>SUM(D98:O98)</f>
        <v>2055</v>
      </c>
      <c r="D98" s="117">
        <v>126</v>
      </c>
      <c r="E98" s="28">
        <v>194</v>
      </c>
      <c r="F98" s="28">
        <v>0</v>
      </c>
      <c r="G98" s="54">
        <v>0</v>
      </c>
      <c r="H98" s="28">
        <v>0</v>
      </c>
      <c r="I98" s="28">
        <v>0</v>
      </c>
      <c r="J98" s="28">
        <v>254</v>
      </c>
      <c r="K98" s="28">
        <v>184</v>
      </c>
      <c r="L98" s="54">
        <v>271</v>
      </c>
      <c r="M98" s="54">
        <v>331</v>
      </c>
      <c r="N98" s="54">
        <v>379</v>
      </c>
      <c r="O98" s="54">
        <v>316</v>
      </c>
    </row>
    <row r="99" spans="1:15" ht="15.75" customHeight="1" x14ac:dyDescent="0.2">
      <c r="B99" s="23" t="s">
        <v>33</v>
      </c>
      <c r="C99" s="24">
        <f>SUM(D99:O99)</f>
        <v>4126</v>
      </c>
      <c r="D99" s="117">
        <v>0</v>
      </c>
      <c r="E99" s="28">
        <v>233</v>
      </c>
      <c r="F99" s="28">
        <v>0</v>
      </c>
      <c r="G99" s="54">
        <v>422</v>
      </c>
      <c r="H99" s="28">
        <v>452</v>
      </c>
      <c r="I99" s="28">
        <v>351</v>
      </c>
      <c r="J99" s="28">
        <v>438</v>
      </c>
      <c r="K99" s="28">
        <v>405</v>
      </c>
      <c r="L99" s="54">
        <v>571</v>
      </c>
      <c r="M99" s="54">
        <v>318</v>
      </c>
      <c r="N99" s="54">
        <v>465</v>
      </c>
      <c r="O99" s="54">
        <v>471</v>
      </c>
    </row>
    <row r="100" spans="1:15" ht="15.75" customHeight="1" thickBot="1" x14ac:dyDescent="0.25">
      <c r="B100" s="141" t="s">
        <v>25</v>
      </c>
      <c r="C100" s="142">
        <f>SUM(D100:O100)</f>
        <v>0</v>
      </c>
      <c r="D100" s="128">
        <v>0</v>
      </c>
      <c r="E100" s="63">
        <v>0</v>
      </c>
      <c r="F100" s="28">
        <v>0</v>
      </c>
      <c r="G100" s="131">
        <v>0</v>
      </c>
      <c r="H100" s="28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</row>
    <row r="101" spans="1:15" ht="15.75" customHeight="1" thickBot="1" x14ac:dyDescent="0.25">
      <c r="A101" s="5"/>
      <c r="B101" s="11" t="s">
        <v>53</v>
      </c>
      <c r="C101" s="12"/>
      <c r="D101" s="12"/>
      <c r="E101" s="12"/>
      <c r="F101" s="12"/>
      <c r="G101" s="12"/>
      <c r="H101" s="12"/>
      <c r="I101" s="12"/>
      <c r="J101" s="12"/>
      <c r="K101" s="132"/>
      <c r="L101" s="132"/>
      <c r="M101" s="12"/>
      <c r="N101" s="12"/>
      <c r="O101" s="48"/>
    </row>
    <row r="102" spans="1:15" ht="15.75" customHeight="1" x14ac:dyDescent="0.2">
      <c r="A102" s="5"/>
      <c r="B102" s="30" t="s">
        <v>18</v>
      </c>
      <c r="C102" s="115">
        <f>SUM(D102:O102)</f>
        <v>1057</v>
      </c>
      <c r="D102" s="137">
        <v>154</v>
      </c>
      <c r="E102" s="21">
        <v>275</v>
      </c>
      <c r="F102" s="21">
        <v>187</v>
      </c>
      <c r="G102" s="51">
        <v>137</v>
      </c>
      <c r="H102" s="138">
        <v>105</v>
      </c>
      <c r="I102" s="21">
        <v>8</v>
      </c>
      <c r="J102" s="143">
        <v>0</v>
      </c>
      <c r="K102" s="28">
        <v>0</v>
      </c>
      <c r="L102" s="28">
        <v>0</v>
      </c>
      <c r="M102" s="28">
        <v>0</v>
      </c>
      <c r="N102" s="21">
        <v>81</v>
      </c>
      <c r="O102" s="21">
        <v>110</v>
      </c>
    </row>
    <row r="103" spans="1:15" ht="15.75" customHeight="1" x14ac:dyDescent="0.2">
      <c r="A103" s="5"/>
      <c r="B103" s="34" t="s">
        <v>19</v>
      </c>
      <c r="C103" s="24">
        <f>SUM(D103:O103)</f>
        <v>1027</v>
      </c>
      <c r="D103" s="117">
        <v>0</v>
      </c>
      <c r="E103" s="28">
        <v>0</v>
      </c>
      <c r="F103" s="28">
        <v>287</v>
      </c>
      <c r="G103" s="54">
        <v>246</v>
      </c>
      <c r="H103" s="28">
        <v>164</v>
      </c>
      <c r="I103" s="28">
        <v>0</v>
      </c>
      <c r="J103" s="28">
        <v>0</v>
      </c>
      <c r="K103" s="28">
        <v>0</v>
      </c>
      <c r="L103" s="54">
        <v>0</v>
      </c>
      <c r="M103" s="54">
        <v>0</v>
      </c>
      <c r="N103" s="54">
        <v>130</v>
      </c>
      <c r="O103" s="54">
        <v>200</v>
      </c>
    </row>
    <row r="104" spans="1:15" ht="15.75" customHeight="1" x14ac:dyDescent="0.2">
      <c r="A104" s="5"/>
      <c r="B104" s="23" t="s">
        <v>33</v>
      </c>
      <c r="C104" s="24">
        <f>SUM(D104:O104)</f>
        <v>1818</v>
      </c>
      <c r="D104" s="117">
        <v>79</v>
      </c>
      <c r="E104" s="28">
        <v>125</v>
      </c>
      <c r="F104" s="28">
        <v>183</v>
      </c>
      <c r="G104" s="54">
        <v>263</v>
      </c>
      <c r="H104" s="28">
        <v>183</v>
      </c>
      <c r="I104" s="28">
        <v>205</v>
      </c>
      <c r="J104" s="28">
        <v>145</v>
      </c>
      <c r="K104" s="28">
        <v>75</v>
      </c>
      <c r="L104" s="54">
        <v>166</v>
      </c>
      <c r="M104" s="54">
        <v>144</v>
      </c>
      <c r="N104" s="54">
        <v>91</v>
      </c>
      <c r="O104" s="80">
        <v>159</v>
      </c>
    </row>
    <row r="105" spans="1:15" ht="15.75" customHeight="1" thickBot="1" x14ac:dyDescent="0.25">
      <c r="A105" s="5"/>
      <c r="B105" s="144" t="s">
        <v>25</v>
      </c>
      <c r="C105" s="145">
        <f>SUM(D105:O105)</f>
        <v>0</v>
      </c>
      <c r="D105" s="146">
        <v>0</v>
      </c>
      <c r="E105" s="63">
        <v>0</v>
      </c>
      <c r="F105" s="63">
        <v>0</v>
      </c>
      <c r="G105" s="147">
        <v>0</v>
      </c>
      <c r="H105" s="63">
        <v>0</v>
      </c>
      <c r="I105" s="63">
        <v>0</v>
      </c>
      <c r="J105" s="63">
        <v>0</v>
      </c>
      <c r="K105" s="63">
        <v>0</v>
      </c>
      <c r="L105" s="147">
        <v>0</v>
      </c>
      <c r="M105" s="147">
        <v>0</v>
      </c>
      <c r="N105" s="45">
        <v>0</v>
      </c>
      <c r="O105" s="83">
        <v>0</v>
      </c>
    </row>
    <row r="106" spans="1:15" ht="15.75" customHeight="1" x14ac:dyDescent="0.2">
      <c r="B106" s="148" t="s">
        <v>54</v>
      </c>
      <c r="C106" s="149"/>
      <c r="D106" s="43"/>
      <c r="E106" s="43"/>
      <c r="F106" s="43"/>
      <c r="G106" s="43"/>
      <c r="H106" s="43"/>
      <c r="I106" s="43"/>
      <c r="J106" s="43"/>
      <c r="K106" s="43"/>
      <c r="L106" s="43"/>
      <c r="M106" s="150"/>
      <c r="N106" s="150"/>
      <c r="O106" s="151"/>
    </row>
    <row r="107" spans="1:15" ht="21" customHeight="1" x14ac:dyDescent="0.25">
      <c r="B107" s="152"/>
      <c r="C107" s="149"/>
      <c r="D107" s="43"/>
      <c r="E107" s="43"/>
      <c r="F107" s="43"/>
      <c r="G107" s="43"/>
      <c r="H107" s="43"/>
      <c r="I107" s="43"/>
      <c r="J107" s="43"/>
      <c r="K107" s="43"/>
      <c r="L107" s="43"/>
      <c r="M107" s="150"/>
      <c r="N107" s="150"/>
      <c r="O107" s="151"/>
    </row>
    <row r="108" spans="1:15" ht="18" customHeight="1" x14ac:dyDescent="0.25">
      <c r="B108" s="153"/>
    </row>
    <row r="109" spans="1:15" ht="24.75" customHeight="1" x14ac:dyDescent="0.2">
      <c r="B109" s="154"/>
    </row>
    <row r="110" spans="1:15" ht="12.75" customHeight="1" x14ac:dyDescent="0.2">
      <c r="B110" s="154"/>
    </row>
    <row r="111" spans="1:15" ht="71.25" customHeight="1" x14ac:dyDescent="0.2">
      <c r="B111" s="155" t="s">
        <v>55</v>
      </c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</row>
    <row r="112" spans="1:15" ht="17.25" customHeight="1" x14ac:dyDescent="0.2">
      <c r="B112" s="3" t="s">
        <v>1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2:15" ht="12.75" customHeight="1" thickBot="1" x14ac:dyDescent="0.3">
      <c r="F113" s="4"/>
      <c r="G113" s="4"/>
    </row>
    <row r="114" spans="2:15" ht="18" customHeight="1" thickBot="1" x14ac:dyDescent="0.25">
      <c r="B114" s="6" t="s">
        <v>56</v>
      </c>
      <c r="C114" s="7" t="s">
        <v>4</v>
      </c>
      <c r="D114" s="8" t="s">
        <v>5</v>
      </c>
      <c r="E114" s="9" t="s">
        <v>6</v>
      </c>
      <c r="F114" s="9" t="s">
        <v>7</v>
      </c>
      <c r="G114" s="9" t="s">
        <v>8</v>
      </c>
      <c r="H114" s="9" t="s">
        <v>9</v>
      </c>
      <c r="I114" s="9" t="s">
        <v>10</v>
      </c>
      <c r="J114" s="9" t="s">
        <v>11</v>
      </c>
      <c r="K114" s="9" t="s">
        <v>12</v>
      </c>
      <c r="L114" s="9" t="s">
        <v>13</v>
      </c>
      <c r="M114" s="9" t="s">
        <v>14</v>
      </c>
      <c r="N114" s="9" t="s">
        <v>15</v>
      </c>
      <c r="O114" s="10" t="s">
        <v>16</v>
      </c>
    </row>
    <row r="115" spans="2:15" ht="18" customHeight="1" x14ac:dyDescent="0.2">
      <c r="B115" s="15" t="s">
        <v>18</v>
      </c>
      <c r="C115" s="156">
        <f t="shared" ref="C115:C126" si="6">SUM(D115:O115)</f>
        <v>79833</v>
      </c>
      <c r="D115" s="157">
        <f t="shared" ref="D115:O116" si="7">+D130+D150</f>
        <v>7995</v>
      </c>
      <c r="E115" s="158">
        <f t="shared" si="7"/>
        <v>6526</v>
      </c>
      <c r="F115" s="159">
        <f t="shared" si="7"/>
        <v>7165</v>
      </c>
      <c r="G115" s="158">
        <f t="shared" si="7"/>
        <v>6210</v>
      </c>
      <c r="H115" s="158">
        <f t="shared" si="7"/>
        <v>7625</v>
      </c>
      <c r="I115" s="158">
        <f t="shared" si="7"/>
        <v>7336</v>
      </c>
      <c r="J115" s="158">
        <f t="shared" si="7"/>
        <v>7195</v>
      </c>
      <c r="K115" s="158">
        <f t="shared" si="7"/>
        <v>6245</v>
      </c>
      <c r="L115" s="158">
        <f t="shared" si="7"/>
        <v>5073</v>
      </c>
      <c r="M115" s="158">
        <f t="shared" si="7"/>
        <v>5387</v>
      </c>
      <c r="N115" s="160">
        <f t="shared" si="7"/>
        <v>6058</v>
      </c>
      <c r="O115" s="161">
        <f t="shared" si="7"/>
        <v>7018</v>
      </c>
    </row>
    <row r="116" spans="2:15" ht="18" customHeight="1" x14ac:dyDescent="0.2">
      <c r="B116" s="23" t="s">
        <v>19</v>
      </c>
      <c r="C116" s="162">
        <f t="shared" si="6"/>
        <v>19854</v>
      </c>
      <c r="D116" s="163">
        <f t="shared" si="7"/>
        <v>1619</v>
      </c>
      <c r="E116" s="164">
        <f t="shared" si="7"/>
        <v>1001</v>
      </c>
      <c r="F116" s="165">
        <f t="shared" si="7"/>
        <v>786</v>
      </c>
      <c r="G116" s="164">
        <f t="shared" si="7"/>
        <v>2113</v>
      </c>
      <c r="H116" s="164">
        <f t="shared" si="7"/>
        <v>1939</v>
      </c>
      <c r="I116" s="164">
        <f t="shared" si="7"/>
        <v>1698</v>
      </c>
      <c r="J116" s="164">
        <f t="shared" si="7"/>
        <v>1765</v>
      </c>
      <c r="K116" s="164">
        <f t="shared" si="7"/>
        <v>733</v>
      </c>
      <c r="L116" s="164">
        <f t="shared" si="7"/>
        <v>2006</v>
      </c>
      <c r="M116" s="166">
        <f t="shared" si="7"/>
        <v>2420</v>
      </c>
      <c r="N116" s="166">
        <f t="shared" si="7"/>
        <v>2312</v>
      </c>
      <c r="O116" s="167">
        <f t="shared" si="7"/>
        <v>1462</v>
      </c>
    </row>
    <row r="117" spans="2:15" ht="18" customHeight="1" x14ac:dyDescent="0.2">
      <c r="B117" s="30" t="s">
        <v>20</v>
      </c>
      <c r="C117" s="162">
        <f t="shared" si="6"/>
        <v>61706</v>
      </c>
      <c r="D117" s="163">
        <f t="shared" ref="D117:O117" si="8">+D132+D153</f>
        <v>2099</v>
      </c>
      <c r="E117" s="164">
        <f t="shared" si="8"/>
        <v>4732</v>
      </c>
      <c r="F117" s="165">
        <f t="shared" si="8"/>
        <v>5920</v>
      </c>
      <c r="G117" s="164">
        <f t="shared" si="8"/>
        <v>5894</v>
      </c>
      <c r="H117" s="164">
        <f t="shared" si="8"/>
        <v>5854</v>
      </c>
      <c r="I117" s="164">
        <f t="shared" si="8"/>
        <v>5548</v>
      </c>
      <c r="J117" s="164">
        <f t="shared" si="8"/>
        <v>5222</v>
      </c>
      <c r="K117" s="164">
        <f t="shared" si="8"/>
        <v>4922</v>
      </c>
      <c r="L117" s="164">
        <f t="shared" si="8"/>
        <v>5981</v>
      </c>
      <c r="M117" s="166">
        <f t="shared" si="8"/>
        <v>5692</v>
      </c>
      <c r="N117" s="166">
        <f t="shared" si="8"/>
        <v>4884</v>
      </c>
      <c r="O117" s="167">
        <f t="shared" si="8"/>
        <v>4958</v>
      </c>
    </row>
    <row r="118" spans="2:15" ht="18" customHeight="1" x14ac:dyDescent="0.2">
      <c r="B118" s="34" t="s">
        <v>21</v>
      </c>
      <c r="C118" s="162">
        <f t="shared" si="6"/>
        <v>568</v>
      </c>
      <c r="D118" s="163">
        <f>+D133</f>
        <v>109</v>
      </c>
      <c r="E118" s="164">
        <f t="shared" ref="E118:O121" si="9">+E133</f>
        <v>46</v>
      </c>
      <c r="F118" s="165">
        <f t="shared" si="9"/>
        <v>0</v>
      </c>
      <c r="G118" s="164">
        <f t="shared" si="9"/>
        <v>6</v>
      </c>
      <c r="H118" s="164">
        <f t="shared" si="9"/>
        <v>4</v>
      </c>
      <c r="I118" s="164">
        <f t="shared" si="9"/>
        <v>0</v>
      </c>
      <c r="J118" s="164">
        <f t="shared" si="9"/>
        <v>0</v>
      </c>
      <c r="K118" s="164">
        <f t="shared" si="9"/>
        <v>1</v>
      </c>
      <c r="L118" s="164">
        <f t="shared" si="9"/>
        <v>2</v>
      </c>
      <c r="M118" s="166">
        <f t="shared" si="9"/>
        <v>106</v>
      </c>
      <c r="N118" s="166">
        <f t="shared" si="9"/>
        <v>130</v>
      </c>
      <c r="O118" s="167">
        <f t="shared" si="9"/>
        <v>164</v>
      </c>
    </row>
    <row r="119" spans="2:15" ht="18" customHeight="1" x14ac:dyDescent="0.2">
      <c r="B119" s="168" t="s">
        <v>22</v>
      </c>
      <c r="C119" s="162">
        <f t="shared" si="6"/>
        <v>511</v>
      </c>
      <c r="D119" s="163">
        <f>+D134+D152</f>
        <v>72</v>
      </c>
      <c r="E119" s="164">
        <f t="shared" ref="E119:O119" si="10">+E134+E152</f>
        <v>61</v>
      </c>
      <c r="F119" s="164">
        <f t="shared" si="10"/>
        <v>88</v>
      </c>
      <c r="G119" s="164">
        <f t="shared" si="10"/>
        <v>58</v>
      </c>
      <c r="H119" s="164">
        <f t="shared" si="10"/>
        <v>74</v>
      </c>
      <c r="I119" s="164">
        <f t="shared" si="10"/>
        <v>68</v>
      </c>
      <c r="J119" s="164">
        <f t="shared" si="10"/>
        <v>60</v>
      </c>
      <c r="K119" s="164">
        <f t="shared" si="10"/>
        <v>26</v>
      </c>
      <c r="L119" s="164">
        <f t="shared" si="10"/>
        <v>0</v>
      </c>
      <c r="M119" s="164">
        <f t="shared" si="10"/>
        <v>0</v>
      </c>
      <c r="N119" s="164">
        <f t="shared" si="10"/>
        <v>0</v>
      </c>
      <c r="O119" s="169">
        <f t="shared" si="10"/>
        <v>4</v>
      </c>
    </row>
    <row r="120" spans="2:15" ht="18" customHeight="1" x14ac:dyDescent="0.2">
      <c r="B120" s="170" t="s">
        <v>57</v>
      </c>
      <c r="C120" s="162">
        <f t="shared" si="6"/>
        <v>0</v>
      </c>
      <c r="D120" s="163">
        <f>+D135</f>
        <v>0</v>
      </c>
      <c r="E120" s="164">
        <f t="shared" si="9"/>
        <v>0</v>
      </c>
      <c r="F120" s="165">
        <f t="shared" si="9"/>
        <v>0</v>
      </c>
      <c r="G120" s="164">
        <f t="shared" si="9"/>
        <v>0</v>
      </c>
      <c r="H120" s="164">
        <f t="shared" si="9"/>
        <v>0</v>
      </c>
      <c r="I120" s="164">
        <f t="shared" si="9"/>
        <v>0</v>
      </c>
      <c r="J120" s="164">
        <f t="shared" si="9"/>
        <v>0</v>
      </c>
      <c r="K120" s="164">
        <f t="shared" si="9"/>
        <v>0</v>
      </c>
      <c r="L120" s="164">
        <f t="shared" si="9"/>
        <v>0</v>
      </c>
      <c r="M120" s="166">
        <f t="shared" si="9"/>
        <v>0</v>
      </c>
      <c r="N120" s="166">
        <f t="shared" si="9"/>
        <v>0</v>
      </c>
      <c r="O120" s="167">
        <f t="shared" si="9"/>
        <v>0</v>
      </c>
    </row>
    <row r="121" spans="2:15" ht="18" customHeight="1" x14ac:dyDescent="0.2">
      <c r="B121" s="36" t="s">
        <v>23</v>
      </c>
      <c r="C121" s="162">
        <f t="shared" si="6"/>
        <v>17081</v>
      </c>
      <c r="D121" s="163">
        <f>+D136</f>
        <v>1151</v>
      </c>
      <c r="E121" s="164">
        <f t="shared" si="9"/>
        <v>1138</v>
      </c>
      <c r="F121" s="165">
        <f t="shared" si="9"/>
        <v>1217</v>
      </c>
      <c r="G121" s="164">
        <f t="shared" si="9"/>
        <v>1424</v>
      </c>
      <c r="H121" s="164">
        <f t="shared" si="9"/>
        <v>1586</v>
      </c>
      <c r="I121" s="164">
        <f t="shared" si="9"/>
        <v>1655</v>
      </c>
      <c r="J121" s="164">
        <f t="shared" si="9"/>
        <v>1662</v>
      </c>
      <c r="K121" s="164">
        <f t="shared" si="9"/>
        <v>1633</v>
      </c>
      <c r="L121" s="164">
        <f t="shared" si="9"/>
        <v>1446</v>
      </c>
      <c r="M121" s="166">
        <f t="shared" si="9"/>
        <v>1492</v>
      </c>
      <c r="N121" s="166">
        <f t="shared" si="9"/>
        <v>1446</v>
      </c>
      <c r="O121" s="167">
        <f t="shared" si="9"/>
        <v>1231</v>
      </c>
    </row>
    <row r="122" spans="2:15" ht="18" customHeight="1" x14ac:dyDescent="0.2">
      <c r="B122" s="23" t="s">
        <v>25</v>
      </c>
      <c r="C122" s="162">
        <f t="shared" si="6"/>
        <v>11159</v>
      </c>
      <c r="D122" s="163">
        <f t="shared" ref="D122:O122" si="11">D137+D154</f>
        <v>599</v>
      </c>
      <c r="E122" s="164">
        <f t="shared" si="11"/>
        <v>583</v>
      </c>
      <c r="F122" s="165">
        <f t="shared" si="11"/>
        <v>739</v>
      </c>
      <c r="G122" s="164">
        <f t="shared" si="11"/>
        <v>922</v>
      </c>
      <c r="H122" s="164">
        <f t="shared" si="11"/>
        <v>1220</v>
      </c>
      <c r="I122" s="164">
        <f t="shared" si="11"/>
        <v>1237</v>
      </c>
      <c r="J122" s="164">
        <f t="shared" si="11"/>
        <v>957</v>
      </c>
      <c r="K122" s="164">
        <f t="shared" si="11"/>
        <v>967</v>
      </c>
      <c r="L122" s="164">
        <f t="shared" si="11"/>
        <v>1009</v>
      </c>
      <c r="M122" s="166">
        <f t="shared" si="11"/>
        <v>1051</v>
      </c>
      <c r="N122" s="166">
        <f t="shared" si="11"/>
        <v>969</v>
      </c>
      <c r="O122" s="167">
        <f t="shared" si="11"/>
        <v>906</v>
      </c>
    </row>
    <row r="123" spans="2:15" ht="18" customHeight="1" x14ac:dyDescent="0.2">
      <c r="B123" s="23" t="s">
        <v>26</v>
      </c>
      <c r="C123" s="162">
        <f t="shared" si="6"/>
        <v>1377</v>
      </c>
      <c r="D123" s="163">
        <f>+D138</f>
        <v>39</v>
      </c>
      <c r="E123" s="164">
        <f t="shared" ref="E123:O123" si="12">+E138</f>
        <v>39</v>
      </c>
      <c r="F123" s="165">
        <f t="shared" si="12"/>
        <v>110</v>
      </c>
      <c r="G123" s="164">
        <f t="shared" si="12"/>
        <v>108</v>
      </c>
      <c r="H123" s="164">
        <f t="shared" si="12"/>
        <v>130</v>
      </c>
      <c r="I123" s="164">
        <f t="shared" si="12"/>
        <v>140</v>
      </c>
      <c r="J123" s="164">
        <f t="shared" si="12"/>
        <v>74</v>
      </c>
      <c r="K123" s="164">
        <f t="shared" si="12"/>
        <v>161</v>
      </c>
      <c r="L123" s="164">
        <f t="shared" si="12"/>
        <v>124</v>
      </c>
      <c r="M123" s="166">
        <f t="shared" si="12"/>
        <v>161</v>
      </c>
      <c r="N123" s="166">
        <f t="shared" si="12"/>
        <v>148</v>
      </c>
      <c r="O123" s="167">
        <f t="shared" si="12"/>
        <v>143</v>
      </c>
    </row>
    <row r="124" spans="2:15" ht="18" customHeight="1" x14ac:dyDescent="0.2">
      <c r="B124" s="34" t="s">
        <v>27</v>
      </c>
      <c r="C124" s="162">
        <f t="shared" si="6"/>
        <v>1282</v>
      </c>
      <c r="D124" s="163">
        <f t="shared" ref="D124:O126" si="13">+D141</f>
        <v>100</v>
      </c>
      <c r="E124" s="164">
        <f t="shared" si="13"/>
        <v>7</v>
      </c>
      <c r="F124" s="165">
        <f t="shared" si="13"/>
        <v>99</v>
      </c>
      <c r="G124" s="164">
        <f t="shared" si="13"/>
        <v>100</v>
      </c>
      <c r="H124" s="164">
        <f t="shared" si="13"/>
        <v>109</v>
      </c>
      <c r="I124" s="164">
        <f t="shared" si="13"/>
        <v>121</v>
      </c>
      <c r="J124" s="164">
        <f t="shared" si="13"/>
        <v>121</v>
      </c>
      <c r="K124" s="164">
        <f t="shared" si="13"/>
        <v>121</v>
      </c>
      <c r="L124" s="164">
        <f t="shared" si="13"/>
        <v>127</v>
      </c>
      <c r="M124" s="164">
        <f t="shared" si="13"/>
        <v>121</v>
      </c>
      <c r="N124" s="164">
        <f t="shared" si="13"/>
        <v>136</v>
      </c>
      <c r="O124" s="169">
        <f t="shared" si="13"/>
        <v>120</v>
      </c>
    </row>
    <row r="125" spans="2:15" ht="18" customHeight="1" x14ac:dyDescent="0.2">
      <c r="B125" s="23" t="s">
        <v>28</v>
      </c>
      <c r="C125" s="162">
        <f t="shared" si="6"/>
        <v>29</v>
      </c>
      <c r="D125" s="163">
        <f t="shared" si="13"/>
        <v>8</v>
      </c>
      <c r="E125" s="164">
        <f t="shared" si="13"/>
        <v>2</v>
      </c>
      <c r="F125" s="165">
        <f t="shared" si="13"/>
        <v>11</v>
      </c>
      <c r="G125" s="164">
        <f t="shared" si="13"/>
        <v>3</v>
      </c>
      <c r="H125" s="164">
        <f t="shared" si="13"/>
        <v>3</v>
      </c>
      <c r="I125" s="164">
        <f t="shared" si="13"/>
        <v>2</v>
      </c>
      <c r="J125" s="164">
        <f t="shared" si="13"/>
        <v>0</v>
      </c>
      <c r="K125" s="164">
        <f t="shared" si="13"/>
        <v>0</v>
      </c>
      <c r="L125" s="164">
        <f t="shared" si="13"/>
        <v>0</v>
      </c>
      <c r="M125" s="166">
        <f t="shared" si="13"/>
        <v>0</v>
      </c>
      <c r="N125" s="166">
        <f t="shared" si="13"/>
        <v>0</v>
      </c>
      <c r="O125" s="167">
        <f t="shared" si="13"/>
        <v>0</v>
      </c>
    </row>
    <row r="126" spans="2:15" ht="18" customHeight="1" thickBot="1" x14ac:dyDescent="0.25">
      <c r="B126" s="171" t="s">
        <v>58</v>
      </c>
      <c r="C126" s="172">
        <f t="shared" si="6"/>
        <v>484</v>
      </c>
      <c r="D126" s="173">
        <f t="shared" si="13"/>
        <v>17</v>
      </c>
      <c r="E126" s="174">
        <f t="shared" si="13"/>
        <v>17</v>
      </c>
      <c r="F126" s="175">
        <f t="shared" si="13"/>
        <v>13</v>
      </c>
      <c r="G126" s="174">
        <f t="shared" si="13"/>
        <v>10</v>
      </c>
      <c r="H126" s="174">
        <f t="shared" si="13"/>
        <v>10</v>
      </c>
      <c r="I126" s="174">
        <f t="shared" si="13"/>
        <v>58</v>
      </c>
      <c r="J126" s="174">
        <f t="shared" si="13"/>
        <v>50</v>
      </c>
      <c r="K126" s="174">
        <f t="shared" si="13"/>
        <v>69</v>
      </c>
      <c r="L126" s="174">
        <f t="shared" si="13"/>
        <v>65</v>
      </c>
      <c r="M126" s="176">
        <f t="shared" si="13"/>
        <v>69</v>
      </c>
      <c r="N126" s="176">
        <f t="shared" si="13"/>
        <v>32</v>
      </c>
      <c r="O126" s="177">
        <f t="shared" si="13"/>
        <v>74</v>
      </c>
    </row>
    <row r="127" spans="2:15" x14ac:dyDescent="0.2">
      <c r="B127" s="148" t="s">
        <v>54</v>
      </c>
    </row>
    <row r="128" spans="2:15" ht="13.5" thickBot="1" x14ac:dyDescent="0.25"/>
    <row r="129" spans="2:15" ht="18" customHeight="1" thickBot="1" x14ac:dyDescent="0.25">
      <c r="B129" s="6" t="s">
        <v>59</v>
      </c>
      <c r="C129" s="6" t="s">
        <v>4</v>
      </c>
      <c r="D129" s="6" t="s">
        <v>5</v>
      </c>
      <c r="E129" s="6" t="s">
        <v>6</v>
      </c>
      <c r="F129" s="6" t="s">
        <v>7</v>
      </c>
      <c r="G129" s="6" t="s">
        <v>8</v>
      </c>
      <c r="H129" s="6" t="s">
        <v>9</v>
      </c>
      <c r="I129" s="6" t="s">
        <v>10</v>
      </c>
      <c r="J129" s="6" t="s">
        <v>11</v>
      </c>
      <c r="K129" s="6" t="s">
        <v>12</v>
      </c>
      <c r="L129" s="6" t="s">
        <v>13</v>
      </c>
      <c r="M129" s="6" t="s">
        <v>14</v>
      </c>
      <c r="N129" s="6" t="s">
        <v>15</v>
      </c>
      <c r="O129" s="6" t="s">
        <v>16</v>
      </c>
    </row>
    <row r="130" spans="2:15" ht="18" customHeight="1" x14ac:dyDescent="0.2">
      <c r="B130" s="15" t="s">
        <v>18</v>
      </c>
      <c r="C130" s="178">
        <f t="shared" ref="C130:C143" si="14">SUM(D130:O130)</f>
        <v>69127</v>
      </c>
      <c r="D130" s="179">
        <f t="shared" ref="D130:O130" si="15">+D9+D22+D34+D43</f>
        <v>7440</v>
      </c>
      <c r="E130" s="180">
        <f t="shared" si="15"/>
        <v>5466</v>
      </c>
      <c r="F130" s="181">
        <f t="shared" si="15"/>
        <v>6489</v>
      </c>
      <c r="G130" s="182">
        <f t="shared" si="15"/>
        <v>5072</v>
      </c>
      <c r="H130" s="180">
        <f t="shared" si="15"/>
        <v>6821</v>
      </c>
      <c r="I130" s="180">
        <f t="shared" si="15"/>
        <v>6661</v>
      </c>
      <c r="J130" s="180">
        <f t="shared" si="15"/>
        <v>6380</v>
      </c>
      <c r="K130" s="180">
        <f t="shared" si="15"/>
        <v>5573</v>
      </c>
      <c r="L130" s="180">
        <f t="shared" si="15"/>
        <v>4170</v>
      </c>
      <c r="M130" s="180">
        <f t="shared" si="15"/>
        <v>4228</v>
      </c>
      <c r="N130" s="180">
        <f t="shared" si="15"/>
        <v>4645</v>
      </c>
      <c r="O130" s="183">
        <f t="shared" si="15"/>
        <v>6182</v>
      </c>
    </row>
    <row r="131" spans="2:15" ht="18" customHeight="1" x14ac:dyDescent="0.2">
      <c r="B131" s="23" t="s">
        <v>19</v>
      </c>
      <c r="C131" s="184">
        <f t="shared" si="14"/>
        <v>8875</v>
      </c>
      <c r="D131" s="163">
        <f t="shared" ref="D131:O131" si="16">+D10+D23+D35+D45</f>
        <v>980</v>
      </c>
      <c r="E131" s="185">
        <f t="shared" si="16"/>
        <v>0</v>
      </c>
      <c r="F131" s="186">
        <f t="shared" si="16"/>
        <v>0</v>
      </c>
      <c r="G131" s="164">
        <f t="shared" si="16"/>
        <v>1153</v>
      </c>
      <c r="H131" s="185">
        <f t="shared" si="16"/>
        <v>1153</v>
      </c>
      <c r="I131" s="185">
        <f t="shared" si="16"/>
        <v>1141</v>
      </c>
      <c r="J131" s="185">
        <f t="shared" si="16"/>
        <v>881</v>
      </c>
      <c r="K131" s="185">
        <f t="shared" si="16"/>
        <v>143</v>
      </c>
      <c r="L131" s="185">
        <f t="shared" si="16"/>
        <v>1016</v>
      </c>
      <c r="M131" s="185">
        <f t="shared" si="16"/>
        <v>1138</v>
      </c>
      <c r="N131" s="185">
        <f t="shared" si="16"/>
        <v>798</v>
      </c>
      <c r="O131" s="187">
        <f t="shared" si="16"/>
        <v>472</v>
      </c>
    </row>
    <row r="132" spans="2:15" ht="18" customHeight="1" x14ac:dyDescent="0.2">
      <c r="B132" s="30" t="s">
        <v>20</v>
      </c>
      <c r="C132" s="184">
        <f t="shared" si="14"/>
        <v>48728</v>
      </c>
      <c r="D132" s="157">
        <f>+D11+D24+D37+D44</f>
        <v>1563</v>
      </c>
      <c r="E132" s="188">
        <f t="shared" ref="E132:O132" si="17">+E11+E24+E37+E44</f>
        <v>3833</v>
      </c>
      <c r="F132" s="189">
        <f>+F11+F24+F37+F44</f>
        <v>5071</v>
      </c>
      <c r="G132" s="158">
        <f>+G11+G24+G37+G44</f>
        <v>4679</v>
      </c>
      <c r="H132" s="188">
        <f>+H11+H24+H37+H44</f>
        <v>4659</v>
      </c>
      <c r="I132" s="188">
        <f t="shared" si="17"/>
        <v>4459</v>
      </c>
      <c r="J132" s="188">
        <f t="shared" si="17"/>
        <v>4171</v>
      </c>
      <c r="K132" s="188">
        <f t="shared" si="17"/>
        <v>4005</v>
      </c>
      <c r="L132" s="188">
        <f t="shared" si="17"/>
        <v>4671</v>
      </c>
      <c r="M132" s="188">
        <f t="shared" si="17"/>
        <v>4541</v>
      </c>
      <c r="N132" s="188">
        <f t="shared" si="17"/>
        <v>3439</v>
      </c>
      <c r="O132" s="190">
        <f t="shared" si="17"/>
        <v>3637</v>
      </c>
    </row>
    <row r="133" spans="2:15" ht="18" customHeight="1" x14ac:dyDescent="0.2">
      <c r="B133" s="34" t="s">
        <v>21</v>
      </c>
      <c r="C133" s="184">
        <f t="shared" si="14"/>
        <v>568</v>
      </c>
      <c r="D133" s="163">
        <f>+D12+D26</f>
        <v>109</v>
      </c>
      <c r="E133" s="164">
        <f t="shared" ref="E133:O133" si="18">+E12+E25</f>
        <v>46</v>
      </c>
      <c r="F133" s="165">
        <f t="shared" si="18"/>
        <v>0</v>
      </c>
      <c r="G133" s="164">
        <f t="shared" si="18"/>
        <v>6</v>
      </c>
      <c r="H133" s="164">
        <f t="shared" si="18"/>
        <v>4</v>
      </c>
      <c r="I133" s="164">
        <f t="shared" si="18"/>
        <v>0</v>
      </c>
      <c r="J133" s="164">
        <f t="shared" si="18"/>
        <v>0</v>
      </c>
      <c r="K133" s="164">
        <f t="shared" si="18"/>
        <v>1</v>
      </c>
      <c r="L133" s="164">
        <f t="shared" si="18"/>
        <v>2</v>
      </c>
      <c r="M133" s="166">
        <f t="shared" si="18"/>
        <v>106</v>
      </c>
      <c r="N133" s="166">
        <f t="shared" si="18"/>
        <v>130</v>
      </c>
      <c r="O133" s="167">
        <f t="shared" si="18"/>
        <v>164</v>
      </c>
    </row>
    <row r="134" spans="2:15" ht="18" customHeight="1" x14ac:dyDescent="0.2">
      <c r="B134" s="23" t="s">
        <v>22</v>
      </c>
      <c r="C134" s="184">
        <f t="shared" si="14"/>
        <v>0</v>
      </c>
      <c r="D134" s="163">
        <f>+D13+D26+D38</f>
        <v>0</v>
      </c>
      <c r="E134" s="164">
        <f t="shared" ref="E134:O134" si="19">+E13+E26+E38</f>
        <v>0</v>
      </c>
      <c r="F134" s="165">
        <f t="shared" si="19"/>
        <v>0</v>
      </c>
      <c r="G134" s="164">
        <f t="shared" si="19"/>
        <v>0</v>
      </c>
      <c r="H134" s="164">
        <f t="shared" si="19"/>
        <v>0</v>
      </c>
      <c r="I134" s="164">
        <f t="shared" si="19"/>
        <v>0</v>
      </c>
      <c r="J134" s="164">
        <f t="shared" si="19"/>
        <v>0</v>
      </c>
      <c r="K134" s="164">
        <f t="shared" si="19"/>
        <v>0</v>
      </c>
      <c r="L134" s="164">
        <f t="shared" si="19"/>
        <v>0</v>
      </c>
      <c r="M134" s="166">
        <f t="shared" si="19"/>
        <v>0</v>
      </c>
      <c r="N134" s="166">
        <f t="shared" si="19"/>
        <v>0</v>
      </c>
      <c r="O134" s="167">
        <f t="shared" si="19"/>
        <v>0</v>
      </c>
    </row>
    <row r="135" spans="2:15" ht="18" customHeight="1" x14ac:dyDescent="0.2">
      <c r="B135" s="170" t="s">
        <v>57</v>
      </c>
      <c r="C135" s="184">
        <f t="shared" si="14"/>
        <v>0</v>
      </c>
      <c r="D135" s="163">
        <f t="shared" ref="D135:O135" si="20">+D27</f>
        <v>0</v>
      </c>
      <c r="E135" s="164">
        <f t="shared" si="20"/>
        <v>0</v>
      </c>
      <c r="F135" s="165">
        <f t="shared" si="20"/>
        <v>0</v>
      </c>
      <c r="G135" s="164">
        <f t="shared" si="20"/>
        <v>0</v>
      </c>
      <c r="H135" s="164">
        <f t="shared" si="20"/>
        <v>0</v>
      </c>
      <c r="I135" s="164">
        <f t="shared" si="20"/>
        <v>0</v>
      </c>
      <c r="J135" s="164">
        <f t="shared" si="20"/>
        <v>0</v>
      </c>
      <c r="K135" s="164">
        <f t="shared" si="20"/>
        <v>0</v>
      </c>
      <c r="L135" s="164">
        <f t="shared" si="20"/>
        <v>0</v>
      </c>
      <c r="M135" s="166">
        <f t="shared" si="20"/>
        <v>0</v>
      </c>
      <c r="N135" s="166">
        <f t="shared" si="20"/>
        <v>0</v>
      </c>
      <c r="O135" s="167">
        <f t="shared" si="20"/>
        <v>0</v>
      </c>
    </row>
    <row r="136" spans="2:15" ht="18" customHeight="1" x14ac:dyDescent="0.2">
      <c r="B136" s="36" t="s">
        <v>23</v>
      </c>
      <c r="C136" s="184">
        <f t="shared" si="14"/>
        <v>17081</v>
      </c>
      <c r="D136" s="163">
        <f t="shared" ref="D136:O136" si="21">+D14+D47</f>
        <v>1151</v>
      </c>
      <c r="E136" s="185">
        <f t="shared" si="21"/>
        <v>1138</v>
      </c>
      <c r="F136" s="186">
        <f t="shared" si="21"/>
        <v>1217</v>
      </c>
      <c r="G136" s="164">
        <f t="shared" si="21"/>
        <v>1424</v>
      </c>
      <c r="H136" s="185">
        <f t="shared" si="21"/>
        <v>1586</v>
      </c>
      <c r="I136" s="185">
        <f t="shared" si="21"/>
        <v>1655</v>
      </c>
      <c r="J136" s="185">
        <f t="shared" si="21"/>
        <v>1662</v>
      </c>
      <c r="K136" s="185">
        <f t="shared" si="21"/>
        <v>1633</v>
      </c>
      <c r="L136" s="185">
        <f t="shared" si="21"/>
        <v>1446</v>
      </c>
      <c r="M136" s="185">
        <f t="shared" si="21"/>
        <v>1492</v>
      </c>
      <c r="N136" s="185">
        <f t="shared" si="21"/>
        <v>1446</v>
      </c>
      <c r="O136" s="187">
        <f t="shared" si="21"/>
        <v>1231</v>
      </c>
    </row>
    <row r="137" spans="2:15" ht="18" customHeight="1" x14ac:dyDescent="0.2">
      <c r="B137" s="23" t="s">
        <v>25</v>
      </c>
      <c r="C137" s="184">
        <f t="shared" si="14"/>
        <v>10748</v>
      </c>
      <c r="D137" s="163">
        <f>+D16+D28+D39+D50</f>
        <v>599</v>
      </c>
      <c r="E137" s="185">
        <f t="shared" ref="E137:O137" si="22">+E16+E28+E39+E50</f>
        <v>581</v>
      </c>
      <c r="F137" s="186">
        <f t="shared" si="22"/>
        <v>724</v>
      </c>
      <c r="G137" s="164">
        <f t="shared" si="22"/>
        <v>886</v>
      </c>
      <c r="H137" s="185">
        <f t="shared" si="22"/>
        <v>1174</v>
      </c>
      <c r="I137" s="185">
        <f t="shared" si="22"/>
        <v>1208</v>
      </c>
      <c r="J137" s="185">
        <f t="shared" si="22"/>
        <v>928</v>
      </c>
      <c r="K137" s="185">
        <f t="shared" si="22"/>
        <v>939</v>
      </c>
      <c r="L137" s="185">
        <f t="shared" si="22"/>
        <v>972</v>
      </c>
      <c r="M137" s="185">
        <f t="shared" si="22"/>
        <v>993</v>
      </c>
      <c r="N137" s="185">
        <f t="shared" si="22"/>
        <v>898</v>
      </c>
      <c r="O137" s="187">
        <f t="shared" si="22"/>
        <v>846</v>
      </c>
    </row>
    <row r="138" spans="2:15" ht="18" customHeight="1" x14ac:dyDescent="0.2">
      <c r="B138" s="23" t="s">
        <v>26</v>
      </c>
      <c r="C138" s="184">
        <f t="shared" si="14"/>
        <v>1377</v>
      </c>
      <c r="D138" s="163">
        <f t="shared" ref="D138:O138" si="23">+D17+D29</f>
        <v>39</v>
      </c>
      <c r="E138" s="164">
        <f t="shared" si="23"/>
        <v>39</v>
      </c>
      <c r="F138" s="165">
        <f t="shared" si="23"/>
        <v>110</v>
      </c>
      <c r="G138" s="164">
        <f t="shared" si="23"/>
        <v>108</v>
      </c>
      <c r="H138" s="164">
        <f t="shared" si="23"/>
        <v>130</v>
      </c>
      <c r="I138" s="164">
        <f t="shared" si="23"/>
        <v>140</v>
      </c>
      <c r="J138" s="164">
        <f t="shared" si="23"/>
        <v>74</v>
      </c>
      <c r="K138" s="164">
        <f t="shared" si="23"/>
        <v>161</v>
      </c>
      <c r="L138" s="164">
        <f t="shared" si="23"/>
        <v>124</v>
      </c>
      <c r="M138" s="166">
        <f t="shared" si="23"/>
        <v>161</v>
      </c>
      <c r="N138" s="166">
        <f t="shared" si="23"/>
        <v>148</v>
      </c>
      <c r="O138" s="167">
        <f t="shared" si="23"/>
        <v>143</v>
      </c>
    </row>
    <row r="139" spans="2:15" ht="32.25" customHeight="1" x14ac:dyDescent="0.2">
      <c r="B139" s="191" t="s">
        <v>41</v>
      </c>
      <c r="C139" s="184">
        <f t="shared" si="14"/>
        <v>0</v>
      </c>
      <c r="D139" s="163">
        <f t="shared" ref="D139:O140" si="24">D48</f>
        <v>0</v>
      </c>
      <c r="E139" s="185">
        <f t="shared" si="24"/>
        <v>0</v>
      </c>
      <c r="F139" s="186">
        <f t="shared" si="24"/>
        <v>0</v>
      </c>
      <c r="G139" s="164">
        <f t="shared" si="24"/>
        <v>0</v>
      </c>
      <c r="H139" s="185">
        <f t="shared" si="24"/>
        <v>0</v>
      </c>
      <c r="I139" s="185">
        <f t="shared" si="24"/>
        <v>0</v>
      </c>
      <c r="J139" s="185">
        <f t="shared" si="24"/>
        <v>0</v>
      </c>
      <c r="K139" s="185">
        <f t="shared" si="24"/>
        <v>0</v>
      </c>
      <c r="L139" s="185">
        <f t="shared" si="24"/>
        <v>0</v>
      </c>
      <c r="M139" s="185">
        <f t="shared" si="24"/>
        <v>0</v>
      </c>
      <c r="N139" s="185">
        <f t="shared" si="24"/>
        <v>0</v>
      </c>
      <c r="O139" s="187">
        <f t="shared" si="24"/>
        <v>0</v>
      </c>
    </row>
    <row r="140" spans="2:15" ht="18" customHeight="1" x14ac:dyDescent="0.2">
      <c r="B140" s="23" t="s">
        <v>42</v>
      </c>
      <c r="C140" s="184">
        <f t="shared" si="14"/>
        <v>0</v>
      </c>
      <c r="D140" s="163">
        <f t="shared" si="24"/>
        <v>0</v>
      </c>
      <c r="E140" s="185">
        <f t="shared" si="24"/>
        <v>0</v>
      </c>
      <c r="F140" s="186">
        <f t="shared" si="24"/>
        <v>0</v>
      </c>
      <c r="G140" s="164">
        <f t="shared" si="24"/>
        <v>0</v>
      </c>
      <c r="H140" s="185">
        <f t="shared" si="24"/>
        <v>0</v>
      </c>
      <c r="I140" s="185">
        <f t="shared" si="24"/>
        <v>0</v>
      </c>
      <c r="J140" s="185">
        <f t="shared" si="24"/>
        <v>0</v>
      </c>
      <c r="K140" s="185">
        <f t="shared" si="24"/>
        <v>0</v>
      </c>
      <c r="L140" s="185">
        <f t="shared" si="24"/>
        <v>0</v>
      </c>
      <c r="M140" s="185">
        <f t="shared" si="24"/>
        <v>0</v>
      </c>
      <c r="N140" s="185">
        <f t="shared" si="24"/>
        <v>0</v>
      </c>
      <c r="O140" s="187">
        <f t="shared" si="24"/>
        <v>0</v>
      </c>
    </row>
    <row r="141" spans="2:15" ht="18" customHeight="1" x14ac:dyDescent="0.2">
      <c r="B141" s="34" t="s">
        <v>27</v>
      </c>
      <c r="C141" s="184">
        <f t="shared" si="14"/>
        <v>1282</v>
      </c>
      <c r="D141" s="192">
        <f t="shared" ref="D141:O141" si="25">+D18+D30+D40</f>
        <v>100</v>
      </c>
      <c r="E141" s="164">
        <f t="shared" si="25"/>
        <v>7</v>
      </c>
      <c r="F141" s="186">
        <f t="shared" si="25"/>
        <v>99</v>
      </c>
      <c r="G141" s="164">
        <f t="shared" si="25"/>
        <v>100</v>
      </c>
      <c r="H141" s="164">
        <f t="shared" si="25"/>
        <v>109</v>
      </c>
      <c r="I141" s="186">
        <f t="shared" si="25"/>
        <v>121</v>
      </c>
      <c r="J141" s="164">
        <f t="shared" si="25"/>
        <v>121</v>
      </c>
      <c r="K141" s="186">
        <f t="shared" si="25"/>
        <v>121</v>
      </c>
      <c r="L141" s="164">
        <f t="shared" si="25"/>
        <v>127</v>
      </c>
      <c r="M141" s="186">
        <f t="shared" si="25"/>
        <v>121</v>
      </c>
      <c r="N141" s="164">
        <f t="shared" si="25"/>
        <v>136</v>
      </c>
      <c r="O141" s="169">
        <f t="shared" si="25"/>
        <v>120</v>
      </c>
    </row>
    <row r="142" spans="2:15" ht="18" customHeight="1" x14ac:dyDescent="0.2">
      <c r="B142" s="23" t="s">
        <v>28</v>
      </c>
      <c r="C142" s="184">
        <f t="shared" si="14"/>
        <v>29</v>
      </c>
      <c r="D142" s="163">
        <f t="shared" ref="D142:O142" si="26">+D19+D31</f>
        <v>8</v>
      </c>
      <c r="E142" s="164">
        <f t="shared" si="26"/>
        <v>2</v>
      </c>
      <c r="F142" s="165">
        <f t="shared" si="26"/>
        <v>11</v>
      </c>
      <c r="G142" s="164">
        <f t="shared" si="26"/>
        <v>3</v>
      </c>
      <c r="H142" s="164">
        <f t="shared" si="26"/>
        <v>3</v>
      </c>
      <c r="I142" s="164">
        <f t="shared" si="26"/>
        <v>2</v>
      </c>
      <c r="J142" s="164">
        <f t="shared" si="26"/>
        <v>0</v>
      </c>
      <c r="K142" s="164">
        <f t="shared" si="26"/>
        <v>0</v>
      </c>
      <c r="L142" s="164">
        <f t="shared" si="26"/>
        <v>0</v>
      </c>
      <c r="M142" s="166">
        <f t="shared" si="26"/>
        <v>0</v>
      </c>
      <c r="N142" s="166">
        <f t="shared" si="26"/>
        <v>0</v>
      </c>
      <c r="O142" s="167">
        <f t="shared" si="26"/>
        <v>0</v>
      </c>
    </row>
    <row r="143" spans="2:15" ht="18" customHeight="1" thickBot="1" x14ac:dyDescent="0.25">
      <c r="B143" s="171" t="s">
        <v>58</v>
      </c>
      <c r="C143" s="193">
        <f t="shared" si="14"/>
        <v>484</v>
      </c>
      <c r="D143" s="173">
        <f t="shared" ref="D143:O143" si="27">+D20+D32+D41</f>
        <v>17</v>
      </c>
      <c r="E143" s="174">
        <f t="shared" si="27"/>
        <v>17</v>
      </c>
      <c r="F143" s="175">
        <f t="shared" si="27"/>
        <v>13</v>
      </c>
      <c r="G143" s="174">
        <f t="shared" si="27"/>
        <v>10</v>
      </c>
      <c r="H143" s="174">
        <f t="shared" si="27"/>
        <v>10</v>
      </c>
      <c r="I143" s="174">
        <f t="shared" si="27"/>
        <v>58</v>
      </c>
      <c r="J143" s="174">
        <f t="shared" si="27"/>
        <v>50</v>
      </c>
      <c r="K143" s="174">
        <f t="shared" si="27"/>
        <v>69</v>
      </c>
      <c r="L143" s="174">
        <f t="shared" si="27"/>
        <v>65</v>
      </c>
      <c r="M143" s="176">
        <f t="shared" si="27"/>
        <v>69</v>
      </c>
      <c r="N143" s="176">
        <f t="shared" si="27"/>
        <v>32</v>
      </c>
      <c r="O143" s="177">
        <f t="shared" si="27"/>
        <v>74</v>
      </c>
    </row>
    <row r="144" spans="2:15" x14ac:dyDescent="0.2">
      <c r="B144" s="194" t="s">
        <v>60</v>
      </c>
    </row>
    <row r="145" spans="2:15" x14ac:dyDescent="0.2">
      <c r="B145" s="195"/>
    </row>
    <row r="146" spans="2:15" ht="36" customHeight="1" x14ac:dyDescent="0.2">
      <c r="B146" s="196" t="s">
        <v>61</v>
      </c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</row>
    <row r="147" spans="2:15" ht="20.25" x14ac:dyDescent="0.2">
      <c r="B147" s="197" t="s">
        <v>62</v>
      </c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</row>
    <row r="148" spans="2:15" ht="15.75" thickBot="1" x14ac:dyDescent="0.3">
      <c r="B148" s="198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</row>
    <row r="149" spans="2:15" ht="18" customHeight="1" thickBot="1" x14ac:dyDescent="0.25">
      <c r="B149" s="6" t="s">
        <v>63</v>
      </c>
      <c r="C149" s="7" t="s">
        <v>4</v>
      </c>
      <c r="D149" s="8" t="s">
        <v>5</v>
      </c>
      <c r="E149" s="9" t="s">
        <v>6</v>
      </c>
      <c r="F149" s="9" t="s">
        <v>7</v>
      </c>
      <c r="G149" s="9" t="s">
        <v>8</v>
      </c>
      <c r="H149" s="9" t="s">
        <v>9</v>
      </c>
      <c r="I149" s="9" t="s">
        <v>10</v>
      </c>
      <c r="J149" s="9" t="s">
        <v>11</v>
      </c>
      <c r="K149" s="9" t="s">
        <v>12</v>
      </c>
      <c r="L149" s="9" t="s">
        <v>13</v>
      </c>
      <c r="M149" s="9" t="s">
        <v>14</v>
      </c>
      <c r="N149" s="9" t="s">
        <v>15</v>
      </c>
      <c r="O149" s="10" t="s">
        <v>16</v>
      </c>
    </row>
    <row r="150" spans="2:15" ht="18" customHeight="1" x14ac:dyDescent="0.2">
      <c r="B150" s="15" t="s">
        <v>18</v>
      </c>
      <c r="C150" s="200">
        <f t="shared" ref="C150:C155" si="28">SUM(D150:O150)</f>
        <v>10706</v>
      </c>
      <c r="D150" s="179">
        <f>D52+D57+D62+D69+D74+D79+D85+D92+D97+D102</f>
        <v>555</v>
      </c>
      <c r="E150" s="182">
        <f t="shared" ref="E150:O150" si="29">E52+E57+E62+E69+E74+E79+E85+E92+E97+E102</f>
        <v>1060</v>
      </c>
      <c r="F150" s="182">
        <f t="shared" si="29"/>
        <v>676</v>
      </c>
      <c r="G150" s="182">
        <f t="shared" si="29"/>
        <v>1138</v>
      </c>
      <c r="H150" s="182">
        <f t="shared" si="29"/>
        <v>804</v>
      </c>
      <c r="I150" s="182">
        <f t="shared" si="29"/>
        <v>675</v>
      </c>
      <c r="J150" s="182">
        <f t="shared" si="29"/>
        <v>815</v>
      </c>
      <c r="K150" s="182">
        <f t="shared" si="29"/>
        <v>672</v>
      </c>
      <c r="L150" s="182">
        <f t="shared" si="29"/>
        <v>903</v>
      </c>
      <c r="M150" s="182">
        <f t="shared" si="29"/>
        <v>1159</v>
      </c>
      <c r="N150" s="182">
        <f t="shared" si="29"/>
        <v>1413</v>
      </c>
      <c r="O150" s="201">
        <f t="shared" si="29"/>
        <v>836</v>
      </c>
    </row>
    <row r="151" spans="2:15" ht="18" customHeight="1" x14ac:dyDescent="0.2">
      <c r="B151" s="23" t="s">
        <v>19</v>
      </c>
      <c r="C151" s="162">
        <f t="shared" si="28"/>
        <v>10979</v>
      </c>
      <c r="D151" s="163">
        <f t="shared" ref="D151:O151" si="30">D53+D58+D63+D70+D75+D80+D86+D93+D98+D103</f>
        <v>639</v>
      </c>
      <c r="E151" s="164">
        <f t="shared" si="30"/>
        <v>1001</v>
      </c>
      <c r="F151" s="164">
        <f t="shared" si="30"/>
        <v>786</v>
      </c>
      <c r="G151" s="164">
        <f t="shared" si="30"/>
        <v>960</v>
      </c>
      <c r="H151" s="164">
        <f t="shared" si="30"/>
        <v>786</v>
      </c>
      <c r="I151" s="164">
        <f t="shared" si="30"/>
        <v>557</v>
      </c>
      <c r="J151" s="164">
        <f t="shared" si="30"/>
        <v>884</v>
      </c>
      <c r="K151" s="164">
        <f t="shared" si="30"/>
        <v>590</v>
      </c>
      <c r="L151" s="164">
        <f t="shared" si="30"/>
        <v>990</v>
      </c>
      <c r="M151" s="164">
        <f t="shared" si="30"/>
        <v>1282</v>
      </c>
      <c r="N151" s="164">
        <f t="shared" si="30"/>
        <v>1514</v>
      </c>
      <c r="O151" s="169">
        <f t="shared" si="30"/>
        <v>990</v>
      </c>
    </row>
    <row r="152" spans="2:15" ht="18" customHeight="1" x14ac:dyDescent="0.2">
      <c r="B152" s="34" t="s">
        <v>39</v>
      </c>
      <c r="C152" s="162">
        <f t="shared" si="28"/>
        <v>511</v>
      </c>
      <c r="D152" s="163">
        <f>+D87+D64</f>
        <v>72</v>
      </c>
      <c r="E152" s="164">
        <f t="shared" ref="E152:O152" si="31">+E87+E64</f>
        <v>61</v>
      </c>
      <c r="F152" s="164">
        <f t="shared" si="31"/>
        <v>88</v>
      </c>
      <c r="G152" s="164">
        <f t="shared" si="31"/>
        <v>58</v>
      </c>
      <c r="H152" s="164">
        <f t="shared" si="31"/>
        <v>74</v>
      </c>
      <c r="I152" s="164">
        <f t="shared" si="31"/>
        <v>68</v>
      </c>
      <c r="J152" s="164">
        <f t="shared" si="31"/>
        <v>60</v>
      </c>
      <c r="K152" s="164">
        <f t="shared" si="31"/>
        <v>26</v>
      </c>
      <c r="L152" s="164">
        <f t="shared" si="31"/>
        <v>0</v>
      </c>
      <c r="M152" s="164">
        <f t="shared" si="31"/>
        <v>0</v>
      </c>
      <c r="N152" s="164">
        <f t="shared" si="31"/>
        <v>0</v>
      </c>
      <c r="O152" s="169">
        <f t="shared" si="31"/>
        <v>4</v>
      </c>
    </row>
    <row r="153" spans="2:15" ht="18" customHeight="1" x14ac:dyDescent="0.2">
      <c r="B153" s="30" t="s">
        <v>20</v>
      </c>
      <c r="C153" s="162">
        <f t="shared" si="28"/>
        <v>12978</v>
      </c>
      <c r="D153" s="163">
        <f>D54+D59+D65+D71+D76+D81+D88+D94+D99+D104</f>
        <v>536</v>
      </c>
      <c r="E153" s="164">
        <f t="shared" ref="E153:O154" si="32">E54+E59+E65+E71+E76+E81+E88+E94+E99+E104</f>
        <v>899</v>
      </c>
      <c r="F153" s="164">
        <f t="shared" si="32"/>
        <v>849</v>
      </c>
      <c r="G153" s="164">
        <f t="shared" si="32"/>
        <v>1215</v>
      </c>
      <c r="H153" s="164">
        <f>H54+H59+H65+H71+H76+H81+H88+H94+H99+H104</f>
        <v>1195</v>
      </c>
      <c r="I153" s="164">
        <f t="shared" si="32"/>
        <v>1089</v>
      </c>
      <c r="J153" s="164">
        <f t="shared" si="32"/>
        <v>1051</v>
      </c>
      <c r="K153" s="164">
        <f t="shared" si="32"/>
        <v>917</v>
      </c>
      <c r="L153" s="164">
        <f t="shared" si="32"/>
        <v>1310</v>
      </c>
      <c r="M153" s="164">
        <f t="shared" si="32"/>
        <v>1151</v>
      </c>
      <c r="N153" s="164">
        <f t="shared" si="32"/>
        <v>1445</v>
      </c>
      <c r="O153" s="169">
        <f t="shared" si="32"/>
        <v>1321</v>
      </c>
    </row>
    <row r="154" spans="2:15" ht="18" customHeight="1" x14ac:dyDescent="0.2">
      <c r="B154" s="126" t="s">
        <v>25</v>
      </c>
      <c r="C154" s="162">
        <f t="shared" si="28"/>
        <v>411</v>
      </c>
      <c r="D154" s="163">
        <f>D55+D60+D66+D72+D77+D82+D89+D95+D100+D105</f>
        <v>0</v>
      </c>
      <c r="E154" s="165">
        <f t="shared" si="32"/>
        <v>2</v>
      </c>
      <c r="F154" s="164">
        <f t="shared" si="32"/>
        <v>15</v>
      </c>
      <c r="G154" s="164">
        <f t="shared" si="32"/>
        <v>36</v>
      </c>
      <c r="H154" s="164">
        <f t="shared" si="32"/>
        <v>46</v>
      </c>
      <c r="I154" s="164">
        <f t="shared" si="32"/>
        <v>29</v>
      </c>
      <c r="J154" s="164">
        <f t="shared" si="32"/>
        <v>29</v>
      </c>
      <c r="K154" s="164">
        <f t="shared" si="32"/>
        <v>28</v>
      </c>
      <c r="L154" s="164">
        <f t="shared" si="32"/>
        <v>37</v>
      </c>
      <c r="M154" s="164">
        <f>M55+M60+M66+M72+M77+M82+M89+M95+L100+M105</f>
        <v>58</v>
      </c>
      <c r="N154" s="164">
        <f t="shared" si="32"/>
        <v>71</v>
      </c>
      <c r="O154" s="169">
        <f t="shared" si="32"/>
        <v>60</v>
      </c>
    </row>
    <row r="155" spans="2:15" ht="18" customHeight="1" thickBot="1" x14ac:dyDescent="0.25">
      <c r="B155" s="141" t="s">
        <v>46</v>
      </c>
      <c r="C155" s="202">
        <f t="shared" si="28"/>
        <v>80</v>
      </c>
      <c r="D155" s="203">
        <f>D90+D67+D83</f>
        <v>5</v>
      </c>
      <c r="E155" s="174">
        <f t="shared" ref="E155:O155" si="33">E90+E67+E83</f>
        <v>6</v>
      </c>
      <c r="F155" s="204">
        <f t="shared" si="33"/>
        <v>10</v>
      </c>
      <c r="G155" s="174">
        <f t="shared" si="33"/>
        <v>7</v>
      </c>
      <c r="H155" s="204">
        <f t="shared" si="33"/>
        <v>5</v>
      </c>
      <c r="I155" s="174">
        <f t="shared" si="33"/>
        <v>12</v>
      </c>
      <c r="J155" s="204">
        <f t="shared" si="33"/>
        <v>1</v>
      </c>
      <c r="K155" s="174">
        <f t="shared" si="33"/>
        <v>7</v>
      </c>
      <c r="L155" s="204">
        <f t="shared" si="33"/>
        <v>3</v>
      </c>
      <c r="M155" s="174">
        <f t="shared" si="33"/>
        <v>5</v>
      </c>
      <c r="N155" s="204">
        <f t="shared" si="33"/>
        <v>15</v>
      </c>
      <c r="O155" s="205">
        <f t="shared" si="33"/>
        <v>4</v>
      </c>
    </row>
    <row r="156" spans="2:15" x14ac:dyDescent="0.2">
      <c r="B156" s="148" t="s">
        <v>54</v>
      </c>
    </row>
  </sheetData>
  <mergeCells count="20">
    <mergeCell ref="B146:O146"/>
    <mergeCell ref="B147:O147"/>
    <mergeCell ref="B84:O84"/>
    <mergeCell ref="B91:O91"/>
    <mergeCell ref="B96:O96"/>
    <mergeCell ref="B101:O101"/>
    <mergeCell ref="B111:O111"/>
    <mergeCell ref="B112:O112"/>
    <mergeCell ref="B51:O51"/>
    <mergeCell ref="B56:O56"/>
    <mergeCell ref="B61:O61"/>
    <mergeCell ref="B68:O68"/>
    <mergeCell ref="B73:O73"/>
    <mergeCell ref="B78:O78"/>
    <mergeCell ref="B4:O4"/>
    <mergeCell ref="B5:O5"/>
    <mergeCell ref="B8:O8"/>
    <mergeCell ref="B21:O21"/>
    <mergeCell ref="B33:O33"/>
    <mergeCell ref="B42:O42"/>
  </mergeCells>
  <dataValidations count="1">
    <dataValidation type="whole" operator="greaterThanOrEqual" allowBlank="1" showErrorMessage="1" errorTitle="Tipo de dato no válido" error="Debe de ingresar un número entero" sqref="D22:D24 D26:D32 D11:D20 D9 D85:O90 D97:O100 D102:O107 E23:J24 D43:O50 L23:O24 D34:O41 D69:O72 D52:O55 D57:O60 D92:O95 E9:O20 K24 E22:O22 E25:O32 D79:O83 D62:O67 D74:O77">
      <formula1>0</formula1>
    </dataValidation>
  </dataValidations>
  <printOptions horizontalCentered="1"/>
  <pageMargins left="0" right="0" top="0.31496062992125984" bottom="0.39370078740157483" header="0" footer="0"/>
  <pageSetup scale="45" orientation="portrait" r:id="rId1"/>
  <headerFooter alignWithMargins="0">
    <oddFooter>Página &amp;P</oddFooter>
  </headerFooter>
  <rowBreaks count="3" manualBreakCount="3">
    <brk id="50" max="16383" man="1"/>
    <brk id="108" max="16383" man="1"/>
    <brk id="14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RX._Eco</vt:lpstr>
      <vt:lpstr>RX._Eco!Área_de_impresión</vt:lpstr>
      <vt:lpstr>RX._Eco!Títulos_a_imprimir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dcterms:created xsi:type="dcterms:W3CDTF">2023-04-04T20:40:18Z</dcterms:created>
  <dcterms:modified xsi:type="dcterms:W3CDTF">2023-04-04T20:41:34Z</dcterms:modified>
</cp:coreProperties>
</file>